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28680" yWindow="-120" windowWidth="29040" windowHeight="1584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007a 007a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'007a 007a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'007a 007a Pol'!$A$1:$X$38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/>
  <c r="M9" s="1"/>
  <c r="I9"/>
  <c r="K9"/>
  <c r="K8" s="1"/>
  <c r="O9"/>
  <c r="O8" s="1"/>
  <c r="Q9"/>
  <c r="V9"/>
  <c r="V8" s="1"/>
  <c r="G10"/>
  <c r="I10"/>
  <c r="K10"/>
  <c r="M10"/>
  <c r="O10"/>
  <c r="Q10"/>
  <c r="V10"/>
  <c r="G11"/>
  <c r="M11" s="1"/>
  <c r="I11"/>
  <c r="K11"/>
  <c r="O11"/>
  <c r="Q11"/>
  <c r="V11"/>
  <c r="G12"/>
  <c r="I12"/>
  <c r="I8" s="1"/>
  <c r="K12"/>
  <c r="M12"/>
  <c r="O12"/>
  <c r="Q12"/>
  <c r="Q8" s="1"/>
  <c r="V12"/>
  <c r="G13"/>
  <c r="O13"/>
  <c r="G14"/>
  <c r="I14"/>
  <c r="I13" s="1"/>
  <c r="K14"/>
  <c r="M14"/>
  <c r="O14"/>
  <c r="Q14"/>
  <c r="Q13" s="1"/>
  <c r="V14"/>
  <c r="G15"/>
  <c r="M15" s="1"/>
  <c r="I15"/>
  <c r="K15"/>
  <c r="K13" s="1"/>
  <c r="O15"/>
  <c r="Q15"/>
  <c r="V15"/>
  <c r="V13" s="1"/>
  <c r="G17"/>
  <c r="M17" s="1"/>
  <c r="M16" s="1"/>
  <c r="I17"/>
  <c r="K17"/>
  <c r="K16" s="1"/>
  <c r="O17"/>
  <c r="O16" s="1"/>
  <c r="Q17"/>
  <c r="V17"/>
  <c r="V16" s="1"/>
  <c r="G18"/>
  <c r="I18"/>
  <c r="I16" s="1"/>
  <c r="K18"/>
  <c r="M18"/>
  <c r="O18"/>
  <c r="Q18"/>
  <c r="Q16" s="1"/>
  <c r="V18"/>
  <c r="G19"/>
  <c r="M19" s="1"/>
  <c r="I19"/>
  <c r="K19"/>
  <c r="O19"/>
  <c r="Q19"/>
  <c r="V19"/>
  <c r="G20"/>
  <c r="I20"/>
  <c r="K20"/>
  <c r="M20"/>
  <c r="O20"/>
  <c r="Q20"/>
  <c r="V20"/>
  <c r="G22"/>
  <c r="I22"/>
  <c r="I21" s="1"/>
  <c r="K22"/>
  <c r="M22"/>
  <c r="O22"/>
  <c r="Q22"/>
  <c r="Q21" s="1"/>
  <c r="V22"/>
  <c r="G23"/>
  <c r="M23" s="1"/>
  <c r="I23"/>
  <c r="K23"/>
  <c r="K21" s="1"/>
  <c r="O23"/>
  <c r="Q23"/>
  <c r="V23"/>
  <c r="V21" s="1"/>
  <c r="G24"/>
  <c r="I24"/>
  <c r="K24"/>
  <c r="M24"/>
  <c r="O24"/>
  <c r="Q24"/>
  <c r="V24"/>
  <c r="G25"/>
  <c r="M25" s="1"/>
  <c r="I25"/>
  <c r="K25"/>
  <c r="O25"/>
  <c r="O21" s="1"/>
  <c r="Q25"/>
  <c r="V25"/>
  <c r="G26"/>
  <c r="M26" s="1"/>
  <c r="I26"/>
  <c r="K26"/>
  <c r="O26"/>
  <c r="Q26"/>
  <c r="V26"/>
  <c r="G27"/>
  <c r="M27" s="1"/>
  <c r="I27"/>
  <c r="K27"/>
  <c r="O27"/>
  <c r="Q27"/>
  <c r="V27"/>
  <c r="G28"/>
  <c r="I28"/>
  <c r="K28"/>
  <c r="M28"/>
  <c r="O28"/>
  <c r="Q28"/>
  <c r="V28"/>
  <c r="G29"/>
  <c r="M29" s="1"/>
  <c r="I29"/>
  <c r="K29"/>
  <c r="O29"/>
  <c r="Q29"/>
  <c r="V29"/>
  <c r="G30"/>
  <c r="I30"/>
  <c r="K30"/>
  <c r="M30"/>
  <c r="O30"/>
  <c r="Q30"/>
  <c r="V30"/>
  <c r="G31"/>
  <c r="K31"/>
  <c r="O31"/>
  <c r="V31"/>
  <c r="G32"/>
  <c r="I32"/>
  <c r="I31" s="1"/>
  <c r="K32"/>
  <c r="M32"/>
  <c r="M31" s="1"/>
  <c r="O32"/>
  <c r="Q32"/>
  <c r="Q31" s="1"/>
  <c r="V32"/>
  <c r="K33"/>
  <c r="V33"/>
  <c r="G34"/>
  <c r="I34"/>
  <c r="I33" s="1"/>
  <c r="K34"/>
  <c r="M34"/>
  <c r="O34"/>
  <c r="Q34"/>
  <c r="Q33" s="1"/>
  <c r="V34"/>
  <c r="G35"/>
  <c r="M35" s="1"/>
  <c r="I35"/>
  <c r="K35"/>
  <c r="O35"/>
  <c r="O33" s="1"/>
  <c r="Q35"/>
  <c r="V35"/>
  <c r="G36"/>
  <c r="I36"/>
  <c r="K36"/>
  <c r="M36"/>
  <c r="O36"/>
  <c r="Q36"/>
  <c r="V36"/>
  <c r="F42" i="1"/>
  <c r="G42"/>
  <c r="H42"/>
  <c r="I42"/>
  <c r="J39" s="1"/>
  <c r="J42" s="1"/>
  <c r="M8" i="12" l="1"/>
  <c r="M13"/>
  <c r="M33"/>
  <c r="M21"/>
  <c r="G33"/>
  <c r="G21"/>
  <c r="G16"/>
  <c r="G8"/>
  <c r="J41" i="1"/>
  <c r="J40"/>
  <c r="G38"/>
  <c r="F38"/>
  <c r="E24"/>
  <c r="E26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Pantuckova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<sst xmlns="http://schemas.openxmlformats.org/spreadsheetml/2006/main" count="322" uniqueCount="162">
  <si>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</si>
  <si>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</si>
  <si>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</si>
  <si>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</si>
  <si>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</si>
  <si>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</si>
  <si>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</si>
  <si>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</si>
  <si>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</si>
  <si>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</si>
  <si>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</si>
  <si>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</si>
  <si>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</si>
  <si>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</si>
  <si>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</si>
  <si>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</si>
  <si>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</si>
  <si>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</si>
  <si>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</si>
  <si>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</si>
  <si>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</si>
  <si>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</si>
  <si>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</si>
  <si>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</si>
  <si>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</si>
  <si>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</si>
  <si>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</si>
  <si>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</si>
  <si>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</si>
  <si>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</si>
  <si>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</si>
  <si>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</si>
  <si>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</si>
  <si>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</si>
  <si>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</si>
  <si>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</si>
  <si>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</si>
  <si>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</si>
  <si>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</si>
  <si>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</si>
  <si>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</si>
  <si>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</si>
  <si>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007a</t>
  </si>
  <si>
    <t>Napojení VZT jednotky</t>
  </si>
  <si>
    <t>Objekt:</t>
  </si>
  <si>
    <t>Rozpočet:</t>
  </si>
  <si>
    <t>Martina Pantůčková</t>
  </si>
  <si>
    <t>sdfsdf</t>
  </si>
  <si>
    <t>007/22</t>
  </si>
  <si>
    <t>Hotel Praha-napojení VZT jednotky</t>
  </si>
  <si>
    <t>Stavba</t>
  </si>
  <si>
    <t>Celkem za stavbu</t>
  </si>
  <si>
    <t>Rekapitulace dílů</t>
  </si>
  <si>
    <t>Typ dílu</t>
  </si>
  <si>
    <t>713</t>
  </si>
  <si>
    <t>Izolace tepelné</t>
  </si>
  <si>
    <t>732</t>
  </si>
  <si>
    <t>Strojovny</t>
  </si>
  <si>
    <t>733</t>
  </si>
  <si>
    <t>Rozvod potrubí</t>
  </si>
  <si>
    <t>734</t>
  </si>
  <si>
    <t>Armatury</t>
  </si>
  <si>
    <t>783</t>
  </si>
  <si>
    <t>Nátěry</t>
  </si>
  <si>
    <t>799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</si>
  <si>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</si>
  <si>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</si>
  <si>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</si>
  <si>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</si>
  <si>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</si>
  <si>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</si>
  <si>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</si>
  <si>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</si>
  <si>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</si>
  <si>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</si>
  <si>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</si>
  <si>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</si>
  <si>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</si>
  <si>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</si>
  <si>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</si>
  <si>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</si>
  <si>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</si>
  <si>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</si>
  <si>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</si>
  <si>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</si>
  <si>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</si>
  <si>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</si>
  <si>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</si>
  <si>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</si>
  <si>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</si>
  <si>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</si>
  <si>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</si>
  <si>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</si>
  <si>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</si>
  <si>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</si>
  <si>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713100831U00</t>
  </si>
  <si>
    <t>Odstranění vrstvy vlaknitý material vč.likvidace</t>
  </si>
  <si>
    <t>m2</t>
  </si>
  <si>
    <t>Vlastní</t>
  </si>
  <si>
    <t>Indiv</t>
  </si>
  <si>
    <t>Práce</t>
  </si>
  <si>
    <t>POL1_7</t>
  </si>
  <si>
    <t>713462114T00</t>
  </si>
  <si>
    <t>Izol potrubí skruž PE spona DN 32</t>
  </si>
  <si>
    <t>m</t>
  </si>
  <si>
    <t>73204</t>
  </si>
  <si>
    <t>Izolace  DN 32/tl.30 s AL folií</t>
  </si>
  <si>
    <t>998713101</t>
  </si>
  <si>
    <t>Přesun hmot pro izolace tepelné, výšky do 6 m</t>
  </si>
  <si>
    <t>t</t>
  </si>
  <si>
    <t>RTS 21/ II</t>
  </si>
  <si>
    <t>732421327C00</t>
  </si>
  <si>
    <t>Ultrazvukový měřič tepla dn20, Q=2,5m3/h vč.montáže</t>
  </si>
  <si>
    <t>soubor</t>
  </si>
  <si>
    <t>998732101</t>
  </si>
  <si>
    <t>Přesun hmot pro strojovny, výšky do 6 m</t>
  </si>
  <si>
    <t>POL1_</t>
  </si>
  <si>
    <t>733111116</t>
  </si>
  <si>
    <t>Potrubí závit. bezešvé běžné v kotelnách DN 32</t>
  </si>
  <si>
    <t>733172917</t>
  </si>
  <si>
    <t>kus</t>
  </si>
  <si>
    <t>733120832R00</t>
  </si>
  <si>
    <t>Demontáž potrubí z hladkých trubek do DN 150 vč.likvidace</t>
  </si>
  <si>
    <t>998733101</t>
  </si>
  <si>
    <t>Přesun hmot pro rozvody potrubí, výšky do 6 m</t>
  </si>
  <si>
    <t>Přesun hmot</t>
  </si>
  <si>
    <t>POL7_</t>
  </si>
  <si>
    <t>734109213</t>
  </si>
  <si>
    <t>Montáž přírub. armatur, 2 příruby, PN 1,6, DN 32 včetně kulového kohoutu</t>
  </si>
  <si>
    <t>734100812</t>
  </si>
  <si>
    <t>Demontáž armatur se dvěma přírubami do DN 100</t>
  </si>
  <si>
    <t>734163157</t>
  </si>
  <si>
    <t>Filtr přírubový DN 32 do přírub</t>
  </si>
  <si>
    <t>734209103RT2</t>
  </si>
  <si>
    <t xml:space="preserve">Montáž armatur závitových,s 1závitem, G 1/2 včetně  ventilu odvzduš.autom. </t>
  </si>
  <si>
    <t>734209103</t>
  </si>
  <si>
    <t>Montáž armatur závitových,s 1závitem, G 1/2 včetně kul.kohoutu vypouštěcího</t>
  </si>
  <si>
    <t>RTS 11/ I</t>
  </si>
  <si>
    <t>734411111R00</t>
  </si>
  <si>
    <t>Teploměr přímý s pouzdrem</t>
  </si>
  <si>
    <t>734422110R00</t>
  </si>
  <si>
    <t>Tlakoměr diferenční  D 60</t>
  </si>
  <si>
    <t>734191820C00</t>
  </si>
  <si>
    <t>Příruba  DN  32 D+M</t>
  </si>
  <si>
    <t>Specifikace</t>
  </si>
  <si>
    <t>POL3_7</t>
  </si>
  <si>
    <t>998734101</t>
  </si>
  <si>
    <t>Přesun hmot pro armatury, výšky do 6 m</t>
  </si>
  <si>
    <t>783122510</t>
  </si>
  <si>
    <t>Nátěr syntetický OK "A" 2x + 1x email</t>
  </si>
  <si>
    <t>799101113</t>
  </si>
  <si>
    <t>Montážní a kotvící materiál</t>
  </si>
  <si>
    <t>soub</t>
  </si>
  <si>
    <t>904R02</t>
  </si>
  <si>
    <t>Hzs-zkousky v ramci montaz.praci Topná zkouška</t>
  </si>
  <si>
    <t>hod</t>
  </si>
  <si>
    <t>799PC001</t>
  </si>
  <si>
    <t>Úklid staveniště</t>
  </si>
  <si>
    <t>END</t>
  </si>
  <si>
    <t>Slepý rozpočet stavby</t>
  </si>
  <si>
    <t xml:space="preserve">Slepý rozpočet </t>
  </si>
  <si>
    <t>Napojení na stávající rozdělovač a sběrač vč.redukce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</si>
</sst>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21" t="s">
        <v>39</v>
      </c>
    </row>
    <row r="2" spans="1:7" ht="57.75" customHeight="1">
      <c r="A2" s="172" t="s">
        <v>40</v>
      </c>
      <c r="B2" s="172"/>
      <c r="C2" s="172"/>
      <c r="D2" s="172"/>
      <c r="E2" s="172"/>
      <c r="F2" s="172"/>
      <c r="G2" s="17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8"/>
  <sheetViews>
    <sheetView showGridLines="0" topLeftCell="B29" zoomScaleNormal="100" zoomScaleSheetLayoutView="75" workbookViewId="0">
      <selection activeCell="M54" sqref="M54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37</v>
      </c>
      <c r="B1" s="208" t="s">
        <v>159</v>
      </c>
      <c r="C1" s="209"/>
      <c r="D1" s="209"/>
      <c r="E1" s="209"/>
      <c r="F1" s="209"/>
      <c r="G1" s="209"/>
      <c r="H1" s="209"/>
      <c r="I1" s="209"/>
      <c r="J1" s="210"/>
    </row>
    <row r="2" spans="1:15" ht="36" customHeight="1">
      <c r="A2" s="2"/>
      <c r="B2" s="77" t="s">
        <v>23</v>
      </c>
      <c r="C2" s="78"/>
      <c r="D2" s="79" t="s">
        <v>48</v>
      </c>
      <c r="E2" s="214" t="s">
        <v>49</v>
      </c>
      <c r="F2" s="215"/>
      <c r="G2" s="215"/>
      <c r="H2" s="215"/>
      <c r="I2" s="215"/>
      <c r="J2" s="216"/>
      <c r="O2" s="1"/>
    </row>
    <row r="3" spans="1:15" ht="27" customHeight="1">
      <c r="A3" s="2"/>
      <c r="B3" s="80" t="s">
        <v>44</v>
      </c>
      <c r="C3" s="78"/>
      <c r="D3" s="81" t="s">
        <v>42</v>
      </c>
      <c r="E3" s="217" t="s">
        <v>43</v>
      </c>
      <c r="F3" s="218"/>
      <c r="G3" s="218"/>
      <c r="H3" s="218"/>
      <c r="I3" s="218"/>
      <c r="J3" s="219"/>
    </row>
    <row r="4" spans="1:15" ht="23.25" customHeight="1">
      <c r="A4" s="76">
        <v>713</v>
      </c>
      <c r="B4" s="82" t="s">
        <v>45</v>
      </c>
      <c r="C4" s="83"/>
      <c r="D4" s="84" t="s">
        <v>42</v>
      </c>
      <c r="E4" s="197" t="s">
        <v>43</v>
      </c>
      <c r="F4" s="198"/>
      <c r="G4" s="198"/>
      <c r="H4" s="198"/>
      <c r="I4" s="198"/>
      <c r="J4" s="199"/>
    </row>
    <row r="5" spans="1:15" ht="24" customHeight="1">
      <c r="A5" s="2"/>
      <c r="B5" s="31" t="s">
        <v>22</v>
      </c>
      <c r="D5" s="202"/>
      <c r="E5" s="203"/>
      <c r="F5" s="203"/>
      <c r="G5" s="203"/>
      <c r="H5" s="18" t="s">
        <v>41</v>
      </c>
      <c r="I5" s="22"/>
      <c r="J5" s="8"/>
    </row>
    <row r="6" spans="1:15" ht="15.75" customHeight="1">
      <c r="A6" s="2"/>
      <c r="B6" s="28"/>
      <c r="C6" s="55"/>
      <c r="D6" s="204"/>
      <c r="E6" s="205"/>
      <c r="F6" s="205"/>
      <c r="G6" s="205"/>
      <c r="H6" s="18" t="s">
        <v>35</v>
      </c>
      <c r="I6" s="22"/>
      <c r="J6" s="8"/>
    </row>
    <row r="7" spans="1:15" ht="15.75" customHeight="1">
      <c r="A7" s="2"/>
      <c r="B7" s="29"/>
      <c r="C7" s="56"/>
      <c r="D7" s="53"/>
      <c r="E7" s="206"/>
      <c r="F7" s="207"/>
      <c r="G7" s="207"/>
      <c r="H7" s="24"/>
      <c r="I7" s="23"/>
      <c r="J7" s="34"/>
    </row>
    <row r="8" spans="1:15" ht="24" hidden="1" customHeight="1">
      <c r="A8" s="2"/>
      <c r="B8" s="31" t="s">
        <v>20</v>
      </c>
      <c r="D8" s="51"/>
      <c r="H8" s="18" t="s">
        <v>41</v>
      </c>
      <c r="I8" s="22"/>
      <c r="J8" s="8"/>
    </row>
    <row r="9" spans="1:15" ht="15.75" hidden="1" customHeight="1">
      <c r="A9" s="2"/>
      <c r="B9" s="2"/>
      <c r="D9" s="51"/>
      <c r="H9" s="18" t="s">
        <v>35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19</v>
      </c>
      <c r="D11" s="221"/>
      <c r="E11" s="221"/>
      <c r="F11" s="221"/>
      <c r="G11" s="221"/>
      <c r="H11" s="18" t="s">
        <v>41</v>
      </c>
      <c r="I11" s="22"/>
      <c r="J11" s="8"/>
    </row>
    <row r="12" spans="1:15" ht="15.75" customHeight="1">
      <c r="A12" s="2"/>
      <c r="B12" s="28"/>
      <c r="C12" s="55"/>
      <c r="D12" s="196"/>
      <c r="E12" s="196"/>
      <c r="F12" s="196"/>
      <c r="G12" s="196"/>
      <c r="H12" s="18" t="s">
        <v>35</v>
      </c>
      <c r="I12" s="22"/>
      <c r="J12" s="8"/>
    </row>
    <row r="13" spans="1:15" ht="15.75" customHeight="1">
      <c r="A13" s="2"/>
      <c r="B13" s="29"/>
      <c r="C13" s="56"/>
      <c r="D13" s="53"/>
      <c r="E13" s="200"/>
      <c r="F13" s="201"/>
      <c r="G13" s="201"/>
      <c r="H13" s="19"/>
      <c r="I13" s="23"/>
      <c r="J13" s="34"/>
    </row>
    <row r="14" spans="1:15" ht="24" customHeight="1">
      <c r="A14" s="2"/>
      <c r="B14" s="43" t="s">
        <v>21</v>
      </c>
      <c r="C14" s="58"/>
      <c r="D14" s="59" t="s">
        <v>46</v>
      </c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33</v>
      </c>
      <c r="C15" s="61"/>
      <c r="D15" s="54"/>
      <c r="E15" s="220"/>
      <c r="F15" s="220"/>
      <c r="G15" s="222"/>
      <c r="H15" s="222"/>
      <c r="I15" s="222" t="s">
        <v>30</v>
      </c>
      <c r="J15" s="223"/>
    </row>
    <row r="16" spans="1:15" ht="23.25" customHeight="1">
      <c r="A16" s="137" t="s">
        <v>25</v>
      </c>
      <c r="B16" s="38" t="s">
        <v>25</v>
      </c>
      <c r="C16" s="62"/>
      <c r="D16" s="63"/>
      <c r="E16" s="185"/>
      <c r="F16" s="186"/>
      <c r="G16" s="185"/>
      <c r="H16" s="186"/>
      <c r="I16" s="185"/>
      <c r="J16" s="187"/>
    </row>
    <row r="17" spans="1:10" ht="23.25" customHeight="1">
      <c r="A17" s="137" t="s">
        <v>26</v>
      </c>
      <c r="B17" s="38" t="s">
        <v>26</v>
      </c>
      <c r="C17" s="62"/>
      <c r="D17" s="63"/>
      <c r="E17" s="185"/>
      <c r="F17" s="186"/>
      <c r="G17" s="185"/>
      <c r="H17" s="186"/>
      <c r="I17" s="185"/>
      <c r="J17" s="187"/>
    </row>
    <row r="18" spans="1:10" ht="23.25" customHeight="1">
      <c r="A18" s="137" t="s">
        <v>27</v>
      </c>
      <c r="B18" s="38" t="s">
        <v>27</v>
      </c>
      <c r="C18" s="62"/>
      <c r="D18" s="63"/>
      <c r="E18" s="185"/>
      <c r="F18" s="186"/>
      <c r="G18" s="185"/>
      <c r="H18" s="186"/>
      <c r="I18" s="185"/>
      <c r="J18" s="187"/>
    </row>
    <row r="19" spans="1:10" ht="23.25" customHeight="1">
      <c r="A19" s="137" t="s">
        <v>66</v>
      </c>
      <c r="B19" s="38" t="s">
        <v>28</v>
      </c>
      <c r="C19" s="62"/>
      <c r="D19" s="63"/>
      <c r="E19" s="185"/>
      <c r="F19" s="186"/>
      <c r="G19" s="185"/>
      <c r="H19" s="186"/>
      <c r="I19" s="185"/>
      <c r="J19" s="187"/>
    </row>
    <row r="20" spans="1:10" ht="23.25" customHeight="1">
      <c r="A20" s="137" t="s">
        <v>67</v>
      </c>
      <c r="B20" s="38" t="s">
        <v>29</v>
      </c>
      <c r="C20" s="62"/>
      <c r="D20" s="63"/>
      <c r="E20" s="185"/>
      <c r="F20" s="186"/>
      <c r="G20" s="185"/>
      <c r="H20" s="186"/>
      <c r="I20" s="185"/>
      <c r="J20" s="187"/>
    </row>
    <row r="21" spans="1:10" ht="23.25" customHeight="1">
      <c r="A21" s="2"/>
      <c r="B21" s="48" t="s">
        <v>30</v>
      </c>
      <c r="C21" s="64"/>
      <c r="D21" s="65"/>
      <c r="E21" s="188"/>
      <c r="F21" s="224"/>
      <c r="G21" s="188"/>
      <c r="H21" s="224"/>
      <c r="I21" s="188"/>
      <c r="J21" s="189"/>
    </row>
    <row r="22" spans="1:10" ht="33" customHeight="1">
      <c r="A22" s="2"/>
      <c r="B22" s="42" t="s">
        <v>34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/>
      <c r="B23" s="38" t="s">
        <v>12</v>
      </c>
      <c r="C23" s="62"/>
      <c r="D23" s="63"/>
      <c r="E23" s="67">
        <v>15</v>
      </c>
      <c r="F23" s="39" t="s">
        <v>0</v>
      </c>
      <c r="G23" s="183"/>
      <c r="H23" s="184"/>
      <c r="I23" s="184"/>
      <c r="J23" s="40"/>
    </row>
    <row r="24" spans="1:10" ht="23.25" customHeight="1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181"/>
      <c r="H24" s="182"/>
      <c r="I24" s="182"/>
      <c r="J24" s="40"/>
    </row>
    <row r="25" spans="1:10" ht="23.25" customHeight="1">
      <c r="A25" s="2"/>
      <c r="B25" s="38" t="s">
        <v>14</v>
      </c>
      <c r="C25" s="62"/>
      <c r="D25" s="63"/>
      <c r="E25" s="67">
        <v>21</v>
      </c>
      <c r="F25" s="39" t="s">
        <v>0</v>
      </c>
      <c r="G25" s="183"/>
      <c r="H25" s="184"/>
      <c r="I25" s="184"/>
      <c r="J25" s="40"/>
    </row>
    <row r="26" spans="1:10" ht="23.25" customHeight="1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11"/>
      <c r="H26" s="212"/>
      <c r="I26" s="212"/>
      <c r="J26" s="37"/>
    </row>
    <row r="27" spans="1:10" ht="23.25" customHeight="1" thickBot="1">
      <c r="A27" s="2"/>
      <c r="B27" s="31" t="s">
        <v>4</v>
      </c>
      <c r="C27" s="70"/>
      <c r="D27" s="71"/>
      <c r="E27" s="70"/>
      <c r="F27" s="16"/>
      <c r="G27" s="213"/>
      <c r="H27" s="213"/>
      <c r="I27" s="213"/>
      <c r="J27" s="41"/>
    </row>
    <row r="28" spans="1:10" ht="27.75" hidden="1" customHeight="1" thickBot="1">
      <c r="A28" s="2"/>
      <c r="B28" s="111" t="s">
        <v>24</v>
      </c>
      <c r="C28" s="112"/>
      <c r="D28" s="112"/>
      <c r="E28" s="113"/>
      <c r="F28" s="114"/>
      <c r="G28" s="190"/>
      <c r="H28" s="191"/>
      <c r="I28" s="191"/>
      <c r="J28" s="115"/>
    </row>
    <row r="29" spans="1:10" ht="27.75" customHeight="1" thickBot="1">
      <c r="A29" s="2"/>
      <c r="B29" s="111" t="s">
        <v>36</v>
      </c>
      <c r="C29" s="116"/>
      <c r="D29" s="116"/>
      <c r="E29" s="116"/>
      <c r="F29" s="117"/>
      <c r="G29" s="190"/>
      <c r="H29" s="190"/>
      <c r="I29" s="190"/>
      <c r="J29" s="118"/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192" t="s">
        <v>47</v>
      </c>
      <c r="E34" s="193"/>
      <c r="G34" s="194"/>
      <c r="H34" s="195"/>
      <c r="I34" s="195"/>
      <c r="J34" s="25"/>
    </row>
    <row r="35" spans="1:10" ht="12.75" customHeight="1">
      <c r="A35" s="2"/>
      <c r="B35" s="2"/>
      <c r="D35" s="180" t="s">
        <v>2</v>
      </c>
      <c r="E35" s="180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hidden="1" customHeight="1">
      <c r="A38" s="87" t="s">
        <v>38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5" t="s">
        <v>1</v>
      </c>
      <c r="J38" s="96" t="s">
        <v>0</v>
      </c>
    </row>
    <row r="39" spans="1:10" ht="25.5" hidden="1" customHeight="1">
      <c r="A39" s="87">
        <v>1</v>
      </c>
      <c r="B39" s="97" t="s">
        <v>50</v>
      </c>
      <c r="C39" s="175"/>
      <c r="D39" s="175"/>
      <c r="E39" s="175"/>
      <c r="F39" s="98">
        <v>0</v>
      </c>
      <c r="G39" s="99">
        <v>166290.37</v>
      </c>
      <c r="H39" s="100">
        <v>34920.980000000003</v>
      </c>
      <c r="I39" s="100">
        <v>201211.35</v>
      </c>
      <c r="J39" s="101">
        <f>IF(CenaCelkemVypocet=0,"",I39/CenaCelkemVypocet*100)</f>
        <v>100</v>
      </c>
    </row>
    <row r="40" spans="1:10" ht="25.5" hidden="1" customHeight="1">
      <c r="A40" s="87">
        <v>2</v>
      </c>
      <c r="B40" s="102" t="s">
        <v>42</v>
      </c>
      <c r="C40" s="176" t="s">
        <v>43</v>
      </c>
      <c r="D40" s="176"/>
      <c r="E40" s="176"/>
      <c r="F40" s="103">
        <v>0</v>
      </c>
      <c r="G40" s="104">
        <v>166290.37</v>
      </c>
      <c r="H40" s="104">
        <v>34920.980000000003</v>
      </c>
      <c r="I40" s="104">
        <v>201211.35</v>
      </c>
      <c r="J40" s="105">
        <f>IF(CenaCelkemVypocet=0,"",I40/CenaCelkemVypocet*100)</f>
        <v>100</v>
      </c>
    </row>
    <row r="41" spans="1:10" ht="25.5" hidden="1" customHeight="1">
      <c r="A41" s="87">
        <v>3</v>
      </c>
      <c r="B41" s="106" t="s">
        <v>42</v>
      </c>
      <c r="C41" s="175" t="s">
        <v>43</v>
      </c>
      <c r="D41" s="175"/>
      <c r="E41" s="175"/>
      <c r="F41" s="107">
        <v>0</v>
      </c>
      <c r="G41" s="100">
        <v>166290.37</v>
      </c>
      <c r="H41" s="100">
        <v>34920.980000000003</v>
      </c>
      <c r="I41" s="100">
        <v>201211.35</v>
      </c>
      <c r="J41" s="101">
        <f>IF(CenaCelkemVypocet=0,"",I41/CenaCelkemVypocet*100)</f>
        <v>100</v>
      </c>
    </row>
    <row r="42" spans="1:10" ht="25.5" hidden="1" customHeight="1">
      <c r="A42" s="87"/>
      <c r="B42" s="177" t="s">
        <v>51</v>
      </c>
      <c r="C42" s="178"/>
      <c r="D42" s="178"/>
      <c r="E42" s="179"/>
      <c r="F42" s="108">
        <f>SUMIF(A39:A41,"=1",F39:F41)</f>
        <v>0</v>
      </c>
      <c r="G42" s="109">
        <f>SUMIF(A39:A41,"=1",G39:G41)</f>
        <v>166290.37</v>
      </c>
      <c r="H42" s="109">
        <f>SUMIF(A39:A41,"=1",H39:H41)</f>
        <v>34920.980000000003</v>
      </c>
      <c r="I42" s="109">
        <f>SUMIF(A39:A41,"=1",I39:I41)</f>
        <v>201211.35</v>
      </c>
      <c r="J42" s="110">
        <f>SUMIF(A39:A41,"=1",J39:J41)</f>
        <v>100</v>
      </c>
    </row>
    <row r="46" spans="1:10" ht="15.75">
      <c r="B46" s="119" t="s">
        <v>52</v>
      </c>
    </row>
    <row r="48" spans="1:10" ht="25.5" customHeight="1">
      <c r="A48" s="121"/>
      <c r="B48" s="124" t="s">
        <v>17</v>
      </c>
      <c r="C48" s="124" t="s">
        <v>5</v>
      </c>
      <c r="D48" s="125"/>
      <c r="E48" s="125"/>
      <c r="F48" s="126" t="s">
        <v>53</v>
      </c>
      <c r="G48" s="126"/>
      <c r="H48" s="126"/>
      <c r="I48" s="126" t="s">
        <v>30</v>
      </c>
      <c r="J48" s="126" t="s">
        <v>0</v>
      </c>
    </row>
    <row r="49" spans="1:10" ht="36.75" customHeight="1">
      <c r="A49" s="122"/>
      <c r="B49" s="127" t="s">
        <v>54</v>
      </c>
      <c r="C49" s="173" t="s">
        <v>55</v>
      </c>
      <c r="D49" s="174"/>
      <c r="E49" s="174"/>
      <c r="F49" s="135" t="s">
        <v>26</v>
      </c>
      <c r="G49" s="128"/>
      <c r="H49" s="128"/>
      <c r="I49" s="128"/>
      <c r="J49" s="133"/>
    </row>
    <row r="50" spans="1:10" ht="36.75" customHeight="1">
      <c r="A50" s="122"/>
      <c r="B50" s="127" t="s">
        <v>56</v>
      </c>
      <c r="C50" s="173" t="s">
        <v>57</v>
      </c>
      <c r="D50" s="174"/>
      <c r="E50" s="174"/>
      <c r="F50" s="135" t="s">
        <v>26</v>
      </c>
      <c r="G50" s="128"/>
      <c r="H50" s="128"/>
      <c r="I50" s="128"/>
      <c r="J50" s="133"/>
    </row>
    <row r="51" spans="1:10" ht="36.75" customHeight="1">
      <c r="A51" s="122"/>
      <c r="B51" s="127" t="s">
        <v>58</v>
      </c>
      <c r="C51" s="173" t="s">
        <v>59</v>
      </c>
      <c r="D51" s="174"/>
      <c r="E51" s="174"/>
      <c r="F51" s="135" t="s">
        <v>26</v>
      </c>
      <c r="G51" s="128"/>
      <c r="H51" s="128"/>
      <c r="I51" s="128"/>
      <c r="J51" s="133"/>
    </row>
    <row r="52" spans="1:10" ht="36.75" customHeight="1">
      <c r="A52" s="122"/>
      <c r="B52" s="127" t="s">
        <v>60</v>
      </c>
      <c r="C52" s="173" t="s">
        <v>61</v>
      </c>
      <c r="D52" s="174"/>
      <c r="E52" s="174"/>
      <c r="F52" s="135" t="s">
        <v>26</v>
      </c>
      <c r="G52" s="128"/>
      <c r="H52" s="128"/>
      <c r="I52" s="128"/>
      <c r="J52" s="133"/>
    </row>
    <row r="53" spans="1:10" ht="36.75" customHeight="1">
      <c r="A53" s="122"/>
      <c r="B53" s="127" t="s">
        <v>62</v>
      </c>
      <c r="C53" s="173" t="s">
        <v>63</v>
      </c>
      <c r="D53" s="174"/>
      <c r="E53" s="174"/>
      <c r="F53" s="135" t="s">
        <v>26</v>
      </c>
      <c r="G53" s="128"/>
      <c r="H53" s="128"/>
      <c r="I53" s="128"/>
      <c r="J53" s="133"/>
    </row>
    <row r="54" spans="1:10" ht="36.75" customHeight="1">
      <c r="A54" s="122"/>
      <c r="B54" s="127" t="s">
        <v>64</v>
      </c>
      <c r="C54" s="173" t="s">
        <v>65</v>
      </c>
      <c r="D54" s="174"/>
      <c r="E54" s="174"/>
      <c r="F54" s="135" t="s">
        <v>26</v>
      </c>
      <c r="G54" s="128"/>
      <c r="H54" s="128"/>
      <c r="I54" s="128"/>
      <c r="J54" s="133"/>
    </row>
    <row r="55" spans="1:10" ht="25.5" customHeight="1">
      <c r="A55" s="123"/>
      <c r="B55" s="129" t="s">
        <v>1</v>
      </c>
      <c r="C55" s="130"/>
      <c r="D55" s="131"/>
      <c r="E55" s="131"/>
      <c r="F55" s="136"/>
      <c r="G55" s="132"/>
      <c r="H55" s="132"/>
      <c r="I55" s="132"/>
      <c r="J55" s="134"/>
    </row>
    <row r="56" spans="1:10">
      <c r="F56" s="85"/>
      <c r="G56" s="85"/>
      <c r="H56" s="85"/>
      <c r="I56" s="85"/>
      <c r="J56" s="86"/>
    </row>
    <row r="57" spans="1:10">
      <c r="F57" s="85"/>
      <c r="G57" s="85"/>
      <c r="H57" s="85"/>
      <c r="I57" s="85"/>
      <c r="J57" s="86"/>
    </row>
    <row r="58" spans="1:10">
      <c r="F58" s="85"/>
      <c r="G58" s="85"/>
      <c r="H58" s="85"/>
      <c r="I58" s="85"/>
      <c r="J58" s="8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25" t="s">
        <v>6</v>
      </c>
      <c r="B1" s="225"/>
      <c r="C1" s="226"/>
      <c r="D1" s="225"/>
      <c r="E1" s="225"/>
      <c r="F1" s="225"/>
      <c r="G1" s="225"/>
    </row>
    <row r="2" spans="1:7" ht="24.95" customHeight="1">
      <c r="A2" s="50" t="s">
        <v>7</v>
      </c>
      <c r="B2" s="49"/>
      <c r="C2" s="227"/>
      <c r="D2" s="227"/>
      <c r="E2" s="227"/>
      <c r="F2" s="227"/>
      <c r="G2" s="228"/>
    </row>
    <row r="3" spans="1:7" ht="24.95" customHeight="1">
      <c r="A3" s="50" t="s">
        <v>8</v>
      </c>
      <c r="B3" s="49"/>
      <c r="C3" s="227"/>
      <c r="D3" s="227"/>
      <c r="E3" s="227"/>
      <c r="F3" s="227"/>
      <c r="G3" s="228"/>
    </row>
    <row r="4" spans="1:7" ht="24.95" customHeight="1">
      <c r="A4" s="50" t="s">
        <v>9</v>
      </c>
      <c r="B4" s="49"/>
      <c r="C4" s="227"/>
      <c r="D4" s="227"/>
      <c r="E4" s="227"/>
      <c r="F4" s="227"/>
      <c r="G4" s="228"/>
    </row>
    <row r="5" spans="1:7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E18" sqref="E18"/>
    </sheetView>
  </sheetViews>
  <sheetFormatPr defaultRowHeight="12.75" outlineLevelRow="1"/>
  <cols>
    <col min="1" max="1" width="3.42578125" customWidth="1"/>
    <col min="2" max="2" width="12.5703125" style="120" customWidth="1"/>
    <col min="3" max="3" width="38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229" t="s">
        <v>160</v>
      </c>
      <c r="B1" s="229"/>
      <c r="C1" s="229"/>
      <c r="D1" s="229"/>
      <c r="E1" s="229"/>
      <c r="F1" s="229"/>
      <c r="G1" s="229"/>
      <c r="AG1" t="s">
        <v>68</v>
      </c>
    </row>
    <row r="2" spans="1:60" ht="24.95" customHeight="1">
      <c r="A2" s="138" t="s">
        <v>7</v>
      </c>
      <c r="B2" s="49" t="s">
        <v>48</v>
      </c>
      <c r="C2" s="230" t="s">
        <v>49</v>
      </c>
      <c r="D2" s="231"/>
      <c r="E2" s="231"/>
      <c r="F2" s="231"/>
      <c r="G2" s="232"/>
      <c r="AG2" t="s">
        <v>69</v>
      </c>
    </row>
    <row r="3" spans="1:60" ht="24.95" customHeight="1">
      <c r="A3" s="138" t="s">
        <v>8</v>
      </c>
      <c r="B3" s="49" t="s">
        <v>42</v>
      </c>
      <c r="C3" s="230" t="s">
        <v>43</v>
      </c>
      <c r="D3" s="231"/>
      <c r="E3" s="231"/>
      <c r="F3" s="231"/>
      <c r="G3" s="232"/>
      <c r="AC3" s="120" t="s">
        <v>69</v>
      </c>
      <c r="AG3" t="s">
        <v>70</v>
      </c>
    </row>
    <row r="4" spans="1:60" ht="24.95" customHeight="1">
      <c r="A4" s="139" t="s">
        <v>9</v>
      </c>
      <c r="B4" s="140" t="s">
        <v>42</v>
      </c>
      <c r="C4" s="233" t="s">
        <v>43</v>
      </c>
      <c r="D4" s="234"/>
      <c r="E4" s="234"/>
      <c r="F4" s="234"/>
      <c r="G4" s="235"/>
      <c r="AG4" t="s">
        <v>71</v>
      </c>
    </row>
    <row r="5" spans="1:60">
      <c r="D5" s="10"/>
    </row>
    <row r="6" spans="1:60" ht="38.25">
      <c r="A6" s="142" t="s">
        <v>72</v>
      </c>
      <c r="B6" s="144" t="s">
        <v>73</v>
      </c>
      <c r="C6" s="144" t="s">
        <v>74</v>
      </c>
      <c r="D6" s="143" t="s">
        <v>75</v>
      </c>
      <c r="E6" s="142" t="s">
        <v>76</v>
      </c>
      <c r="F6" s="141" t="s">
        <v>77</v>
      </c>
      <c r="G6" s="142" t="s">
        <v>30</v>
      </c>
      <c r="H6" s="145" t="s">
        <v>31</v>
      </c>
      <c r="I6" s="145" t="s">
        <v>78</v>
      </c>
      <c r="J6" s="145" t="s">
        <v>32</v>
      </c>
      <c r="K6" s="145" t="s">
        <v>79</v>
      </c>
      <c r="L6" s="145" t="s">
        <v>80</v>
      </c>
      <c r="M6" s="145" t="s">
        <v>81</v>
      </c>
      <c r="N6" s="145" t="s">
        <v>82</v>
      </c>
      <c r="O6" s="145" t="s">
        <v>83</v>
      </c>
      <c r="P6" s="145" t="s">
        <v>84</v>
      </c>
      <c r="Q6" s="145" t="s">
        <v>85</v>
      </c>
      <c r="R6" s="145" t="s">
        <v>86</v>
      </c>
      <c r="S6" s="145" t="s">
        <v>87</v>
      </c>
      <c r="T6" s="145" t="s">
        <v>88</v>
      </c>
      <c r="U6" s="145" t="s">
        <v>89</v>
      </c>
      <c r="V6" s="145" t="s">
        <v>90</v>
      </c>
      <c r="W6" s="145" t="s">
        <v>91</v>
      </c>
      <c r="X6" s="145" t="s">
        <v>92</v>
      </c>
    </row>
    <row r="7" spans="1:60" hidden="1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</row>
    <row r="8" spans="1:60">
      <c r="A8" s="149" t="s">
        <v>93</v>
      </c>
      <c r="B8" s="150" t="s">
        <v>54</v>
      </c>
      <c r="C8" s="167" t="s">
        <v>55</v>
      </c>
      <c r="D8" s="151"/>
      <c r="E8" s="152"/>
      <c r="F8" s="153"/>
      <c r="G8" s="153">
        <f>SUMIF(AG9:AG12,"&lt;&gt;NOR",G9:G12)</f>
        <v>0</v>
      </c>
      <c r="H8" s="153"/>
      <c r="I8" s="153">
        <f>SUM(I9:I12)</f>
        <v>0</v>
      </c>
      <c r="J8" s="153"/>
      <c r="K8" s="153">
        <f>SUM(K9:K12)</f>
        <v>22945.27</v>
      </c>
      <c r="L8" s="153"/>
      <c r="M8" s="153">
        <f>SUM(M9:M12)</f>
        <v>0</v>
      </c>
      <c r="N8" s="153"/>
      <c r="O8" s="153">
        <f>SUM(O9:O12)</f>
        <v>0</v>
      </c>
      <c r="P8" s="153"/>
      <c r="Q8" s="153">
        <f>SUM(Q9:Q12)</f>
        <v>0</v>
      </c>
      <c r="R8" s="153"/>
      <c r="S8" s="153"/>
      <c r="T8" s="153"/>
      <c r="U8" s="153"/>
      <c r="V8" s="153">
        <f>SUM(V9:V12)</f>
        <v>0</v>
      </c>
      <c r="W8" s="153"/>
      <c r="X8" s="154"/>
      <c r="AG8" t="s">
        <v>94</v>
      </c>
    </row>
    <row r="9" spans="1:60" outlineLevel="1">
      <c r="A9" s="161">
        <v>1</v>
      </c>
      <c r="B9" s="162" t="s">
        <v>95</v>
      </c>
      <c r="C9" s="168" t="s">
        <v>96</v>
      </c>
      <c r="D9" s="163" t="s">
        <v>97</v>
      </c>
      <c r="E9" s="164">
        <v>54</v>
      </c>
      <c r="F9" s="165"/>
      <c r="G9" s="165">
        <f>ROUND(E9*F9,2)</f>
        <v>0</v>
      </c>
      <c r="H9" s="165">
        <v>0</v>
      </c>
      <c r="I9" s="165">
        <f>ROUND(E9*H9,2)</f>
        <v>0</v>
      </c>
      <c r="J9" s="165">
        <v>125.7</v>
      </c>
      <c r="K9" s="165">
        <f>ROUND(E9*J9,2)</f>
        <v>6787.8</v>
      </c>
      <c r="L9" s="165">
        <v>21</v>
      </c>
      <c r="M9" s="165">
        <f>G9*(1+L9/100)</f>
        <v>0</v>
      </c>
      <c r="N9" s="165">
        <v>0</v>
      </c>
      <c r="O9" s="165">
        <f>ROUND(E9*N9,2)</f>
        <v>0</v>
      </c>
      <c r="P9" s="165">
        <v>0</v>
      </c>
      <c r="Q9" s="165">
        <f>ROUND(E9*P9,2)</f>
        <v>0</v>
      </c>
      <c r="R9" s="165"/>
      <c r="S9" s="165" t="s">
        <v>98</v>
      </c>
      <c r="T9" s="165" t="s">
        <v>99</v>
      </c>
      <c r="U9" s="165">
        <v>0</v>
      </c>
      <c r="V9" s="165">
        <f>ROUND(E9*U9,2)</f>
        <v>0</v>
      </c>
      <c r="W9" s="165"/>
      <c r="X9" s="166" t="s">
        <v>100</v>
      </c>
      <c r="Y9" s="146"/>
      <c r="Z9" s="146"/>
      <c r="AA9" s="146"/>
      <c r="AB9" s="146"/>
      <c r="AC9" s="146"/>
      <c r="AD9" s="146"/>
      <c r="AE9" s="146"/>
      <c r="AF9" s="146"/>
      <c r="AG9" s="146" t="s">
        <v>101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>
      <c r="A10" s="161">
        <v>2</v>
      </c>
      <c r="B10" s="162" t="s">
        <v>102</v>
      </c>
      <c r="C10" s="168" t="s">
        <v>103</v>
      </c>
      <c r="D10" s="163" t="s">
        <v>104</v>
      </c>
      <c r="E10" s="164">
        <v>84</v>
      </c>
      <c r="F10" s="165"/>
      <c r="G10" s="165">
        <f>ROUND(E10*F10,2)</f>
        <v>0</v>
      </c>
      <c r="H10" s="165">
        <v>0</v>
      </c>
      <c r="I10" s="165">
        <f>ROUND(E10*H10,2)</f>
        <v>0</v>
      </c>
      <c r="J10" s="165">
        <v>13.8</v>
      </c>
      <c r="K10" s="165">
        <f>ROUND(E10*J10,2)</f>
        <v>1159.2</v>
      </c>
      <c r="L10" s="165">
        <v>21</v>
      </c>
      <c r="M10" s="165">
        <f>G10*(1+L10/100)</f>
        <v>0</v>
      </c>
      <c r="N10" s="165">
        <v>0</v>
      </c>
      <c r="O10" s="165">
        <f>ROUND(E10*N10,2)</f>
        <v>0</v>
      </c>
      <c r="P10" s="165">
        <v>0</v>
      </c>
      <c r="Q10" s="165">
        <f>ROUND(E10*P10,2)</f>
        <v>0</v>
      </c>
      <c r="R10" s="165"/>
      <c r="S10" s="165" t="s">
        <v>98</v>
      </c>
      <c r="T10" s="165" t="s">
        <v>99</v>
      </c>
      <c r="U10" s="165">
        <v>0</v>
      </c>
      <c r="V10" s="165">
        <f>ROUND(E10*U10,2)</f>
        <v>0</v>
      </c>
      <c r="W10" s="165"/>
      <c r="X10" s="166" t="s">
        <v>100</v>
      </c>
      <c r="Y10" s="146"/>
      <c r="Z10" s="146"/>
      <c r="AA10" s="146"/>
      <c r="AB10" s="146"/>
      <c r="AC10" s="146"/>
      <c r="AD10" s="146"/>
      <c r="AE10" s="146"/>
      <c r="AF10" s="146"/>
      <c r="AG10" s="146" t="s">
        <v>101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1">
      <c r="A11" s="161">
        <v>3</v>
      </c>
      <c r="B11" s="162" t="s">
        <v>105</v>
      </c>
      <c r="C11" s="168" t="s">
        <v>106</v>
      </c>
      <c r="D11" s="163" t="s">
        <v>104</v>
      </c>
      <c r="E11" s="164">
        <v>84</v>
      </c>
      <c r="F11" s="165"/>
      <c r="G11" s="165">
        <f>ROUND(E11*F11,2)</f>
        <v>0</v>
      </c>
      <c r="H11" s="165">
        <v>0</v>
      </c>
      <c r="I11" s="165">
        <f>ROUND(E11*H11,2)</f>
        <v>0</v>
      </c>
      <c r="J11" s="165">
        <v>178</v>
      </c>
      <c r="K11" s="165">
        <f>ROUND(E11*J11,2)</f>
        <v>14952</v>
      </c>
      <c r="L11" s="165">
        <v>21</v>
      </c>
      <c r="M11" s="165">
        <f>G11*(1+L11/100)</f>
        <v>0</v>
      </c>
      <c r="N11" s="165">
        <v>0</v>
      </c>
      <c r="O11" s="165">
        <f>ROUND(E11*N11,2)</f>
        <v>0</v>
      </c>
      <c r="P11" s="165">
        <v>0</v>
      </c>
      <c r="Q11" s="165">
        <f>ROUND(E11*P11,2)</f>
        <v>0</v>
      </c>
      <c r="R11" s="165"/>
      <c r="S11" s="165" t="s">
        <v>98</v>
      </c>
      <c r="T11" s="165" t="s">
        <v>99</v>
      </c>
      <c r="U11" s="165">
        <v>0</v>
      </c>
      <c r="V11" s="165">
        <f>ROUND(E11*U11,2)</f>
        <v>0</v>
      </c>
      <c r="W11" s="165"/>
      <c r="X11" s="166" t="s">
        <v>100</v>
      </c>
      <c r="Y11" s="146"/>
      <c r="Z11" s="146"/>
      <c r="AA11" s="146"/>
      <c r="AB11" s="146"/>
      <c r="AC11" s="146"/>
      <c r="AD11" s="146"/>
      <c r="AE11" s="146"/>
      <c r="AF11" s="146"/>
      <c r="AG11" s="146" t="s">
        <v>101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1">
      <c r="A12" s="161">
        <v>4</v>
      </c>
      <c r="B12" s="162" t="s">
        <v>107</v>
      </c>
      <c r="C12" s="168" t="s">
        <v>108</v>
      </c>
      <c r="D12" s="163" t="s">
        <v>109</v>
      </c>
      <c r="E12" s="164">
        <v>8.4000000000000005E-2</v>
      </c>
      <c r="F12" s="165"/>
      <c r="G12" s="165">
        <f>ROUND(E12*F12,2)</f>
        <v>0</v>
      </c>
      <c r="H12" s="165">
        <v>0</v>
      </c>
      <c r="I12" s="165">
        <f>ROUND(E12*H12,2)</f>
        <v>0</v>
      </c>
      <c r="J12" s="165">
        <v>550.79999999999995</v>
      </c>
      <c r="K12" s="165">
        <f>ROUND(E12*J12,2)</f>
        <v>46.27</v>
      </c>
      <c r="L12" s="165">
        <v>21</v>
      </c>
      <c r="M12" s="165">
        <f>G12*(1+L12/100)</f>
        <v>0</v>
      </c>
      <c r="N12" s="165">
        <v>0</v>
      </c>
      <c r="O12" s="165">
        <f>ROUND(E12*N12,2)</f>
        <v>0</v>
      </c>
      <c r="P12" s="165">
        <v>0</v>
      </c>
      <c r="Q12" s="165">
        <f>ROUND(E12*P12,2)</f>
        <v>0</v>
      </c>
      <c r="R12" s="165"/>
      <c r="S12" s="165" t="s">
        <v>110</v>
      </c>
      <c r="T12" s="165" t="s">
        <v>99</v>
      </c>
      <c r="U12" s="165">
        <v>0</v>
      </c>
      <c r="V12" s="165">
        <f>ROUND(E12*U12,2)</f>
        <v>0</v>
      </c>
      <c r="W12" s="165"/>
      <c r="X12" s="166" t="s">
        <v>100</v>
      </c>
      <c r="Y12" s="146"/>
      <c r="Z12" s="146"/>
      <c r="AA12" s="146"/>
      <c r="AB12" s="146"/>
      <c r="AC12" s="146"/>
      <c r="AD12" s="146"/>
      <c r="AE12" s="146"/>
      <c r="AF12" s="146"/>
      <c r="AG12" s="146" t="s">
        <v>101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>
      <c r="A13" s="149" t="s">
        <v>93</v>
      </c>
      <c r="B13" s="150" t="s">
        <v>56</v>
      </c>
      <c r="C13" s="167" t="s">
        <v>57</v>
      </c>
      <c r="D13" s="151"/>
      <c r="E13" s="152"/>
      <c r="F13" s="153"/>
      <c r="G13" s="153">
        <f>SUMIF(AG14:AG15,"&lt;&gt;NOR",G14:G15)</f>
        <v>0</v>
      </c>
      <c r="H13" s="153"/>
      <c r="I13" s="153">
        <f>SUM(I14:I15)</f>
        <v>0</v>
      </c>
      <c r="J13" s="153"/>
      <c r="K13" s="153">
        <f>SUM(K14:K15)</f>
        <v>15497.65</v>
      </c>
      <c r="L13" s="153"/>
      <c r="M13" s="153">
        <f>SUM(M14:M15)</f>
        <v>0</v>
      </c>
      <c r="N13" s="153"/>
      <c r="O13" s="153">
        <f>SUM(O14:O15)</f>
        <v>0</v>
      </c>
      <c r="P13" s="153"/>
      <c r="Q13" s="153">
        <f>SUM(Q14:Q15)</f>
        <v>0</v>
      </c>
      <c r="R13" s="153"/>
      <c r="S13" s="153"/>
      <c r="T13" s="153"/>
      <c r="U13" s="153"/>
      <c r="V13" s="153">
        <f>SUM(V14:V15)</f>
        <v>0.1</v>
      </c>
      <c r="W13" s="153"/>
      <c r="X13" s="154"/>
      <c r="AG13" t="s">
        <v>94</v>
      </c>
    </row>
    <row r="14" spans="1:60" ht="22.5" outlineLevel="1">
      <c r="A14" s="161">
        <v>5</v>
      </c>
      <c r="B14" s="162" t="s">
        <v>111</v>
      </c>
      <c r="C14" s="168" t="s">
        <v>112</v>
      </c>
      <c r="D14" s="163" t="s">
        <v>113</v>
      </c>
      <c r="E14" s="164">
        <v>1</v>
      </c>
      <c r="F14" s="165"/>
      <c r="G14" s="165">
        <f>ROUND(E14*F14,2)</f>
        <v>0</v>
      </c>
      <c r="H14" s="165">
        <v>0</v>
      </c>
      <c r="I14" s="165">
        <f>ROUND(E14*H14,2)</f>
        <v>0</v>
      </c>
      <c r="J14" s="165">
        <v>15450</v>
      </c>
      <c r="K14" s="165">
        <f>ROUND(E14*J14,2)</f>
        <v>15450</v>
      </c>
      <c r="L14" s="165">
        <v>21</v>
      </c>
      <c r="M14" s="165">
        <f>G14*(1+L14/100)</f>
        <v>0</v>
      </c>
      <c r="N14" s="165">
        <v>0</v>
      </c>
      <c r="O14" s="165">
        <f>ROUND(E14*N14,2)</f>
        <v>0</v>
      </c>
      <c r="P14" s="165">
        <v>0</v>
      </c>
      <c r="Q14" s="165">
        <f>ROUND(E14*P14,2)</f>
        <v>0</v>
      </c>
      <c r="R14" s="165"/>
      <c r="S14" s="165" t="s">
        <v>98</v>
      </c>
      <c r="T14" s="165" t="s">
        <v>99</v>
      </c>
      <c r="U14" s="165">
        <v>0</v>
      </c>
      <c r="V14" s="165">
        <f>ROUND(E14*U14,2)</f>
        <v>0</v>
      </c>
      <c r="W14" s="165"/>
      <c r="X14" s="166" t="s">
        <v>100</v>
      </c>
      <c r="Y14" s="146"/>
      <c r="Z14" s="146"/>
      <c r="AA14" s="146"/>
      <c r="AB14" s="146"/>
      <c r="AC14" s="146"/>
      <c r="AD14" s="146"/>
      <c r="AE14" s="146"/>
      <c r="AF14" s="146"/>
      <c r="AG14" s="146" t="s">
        <v>101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1">
      <c r="A15" s="161">
        <v>6</v>
      </c>
      <c r="B15" s="162" t="s">
        <v>114</v>
      </c>
      <c r="C15" s="168" t="s">
        <v>115</v>
      </c>
      <c r="D15" s="163" t="s">
        <v>109</v>
      </c>
      <c r="E15" s="164">
        <v>2.5000000000000001E-2</v>
      </c>
      <c r="F15" s="165"/>
      <c r="G15" s="165">
        <f>ROUND(E15*F15,2)</f>
        <v>0</v>
      </c>
      <c r="H15" s="165">
        <v>0</v>
      </c>
      <c r="I15" s="165">
        <f>ROUND(E15*H15,2)</f>
        <v>0</v>
      </c>
      <c r="J15" s="165">
        <v>1906</v>
      </c>
      <c r="K15" s="165">
        <f>ROUND(E15*J15,2)</f>
        <v>47.65</v>
      </c>
      <c r="L15" s="165">
        <v>21</v>
      </c>
      <c r="M15" s="165">
        <f>G15*(1+L15/100)</f>
        <v>0</v>
      </c>
      <c r="N15" s="165">
        <v>0</v>
      </c>
      <c r="O15" s="165">
        <f>ROUND(E15*N15,2)</f>
        <v>0</v>
      </c>
      <c r="P15" s="165">
        <v>0</v>
      </c>
      <c r="Q15" s="165">
        <f>ROUND(E15*P15,2)</f>
        <v>0</v>
      </c>
      <c r="R15" s="165"/>
      <c r="S15" s="165" t="s">
        <v>110</v>
      </c>
      <c r="T15" s="165" t="s">
        <v>110</v>
      </c>
      <c r="U15" s="165">
        <v>4.04</v>
      </c>
      <c r="V15" s="165">
        <f>ROUND(E15*U15,2)</f>
        <v>0.1</v>
      </c>
      <c r="W15" s="165"/>
      <c r="X15" s="166" t="s">
        <v>100</v>
      </c>
      <c r="Y15" s="146"/>
      <c r="Z15" s="146"/>
      <c r="AA15" s="146"/>
      <c r="AB15" s="146"/>
      <c r="AC15" s="146"/>
      <c r="AD15" s="146"/>
      <c r="AE15" s="146"/>
      <c r="AF15" s="146"/>
      <c r="AG15" s="146" t="s">
        <v>116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>
      <c r="A16" s="149" t="s">
        <v>93</v>
      </c>
      <c r="B16" s="150" t="s">
        <v>58</v>
      </c>
      <c r="C16" s="167" t="s">
        <v>59</v>
      </c>
      <c r="D16" s="151"/>
      <c r="E16" s="152"/>
      <c r="F16" s="153"/>
      <c r="G16" s="153">
        <f>SUMIF(AG17:AG20,"&lt;&gt;NOR",G17:G20)</f>
        <v>0</v>
      </c>
      <c r="H16" s="153"/>
      <c r="I16" s="153">
        <f>SUM(I17:I20)</f>
        <v>25298.28</v>
      </c>
      <c r="J16" s="153"/>
      <c r="K16" s="153">
        <f>SUM(K17:K20)</f>
        <v>48020.33</v>
      </c>
      <c r="L16" s="153"/>
      <c r="M16" s="153">
        <f>SUM(M17:M20)</f>
        <v>0</v>
      </c>
      <c r="N16" s="153"/>
      <c r="O16" s="153">
        <f>SUM(O17:O20)</f>
        <v>0.66</v>
      </c>
      <c r="P16" s="153"/>
      <c r="Q16" s="153">
        <f>SUM(Q17:Q20)</f>
        <v>1.1599999999999999</v>
      </c>
      <c r="R16" s="153"/>
      <c r="S16" s="153"/>
      <c r="T16" s="153"/>
      <c r="U16" s="153"/>
      <c r="V16" s="153">
        <f>SUM(V17:V20)</f>
        <v>61.96</v>
      </c>
      <c r="W16" s="153"/>
      <c r="X16" s="154"/>
      <c r="AG16" t="s">
        <v>94</v>
      </c>
    </row>
    <row r="17" spans="1:60" outlineLevel="1">
      <c r="A17" s="161">
        <v>7</v>
      </c>
      <c r="B17" s="162" t="s">
        <v>117</v>
      </c>
      <c r="C17" s="168" t="s">
        <v>118</v>
      </c>
      <c r="D17" s="163" t="s">
        <v>104</v>
      </c>
      <c r="E17" s="164">
        <v>84</v>
      </c>
      <c r="F17" s="165"/>
      <c r="G17" s="165">
        <f>ROUND(E17*F17,2)</f>
        <v>0</v>
      </c>
      <c r="H17" s="165">
        <v>301.17</v>
      </c>
      <c r="I17" s="165">
        <f>ROUND(E17*H17,2)</f>
        <v>25298.28</v>
      </c>
      <c r="J17" s="165">
        <v>366.83</v>
      </c>
      <c r="K17" s="165">
        <f>ROUND(E17*J17,2)</f>
        <v>30813.72</v>
      </c>
      <c r="L17" s="165">
        <v>21</v>
      </c>
      <c r="M17" s="165">
        <f>G17*(1+L17/100)</f>
        <v>0</v>
      </c>
      <c r="N17" s="165">
        <v>7.8499999999999993E-3</v>
      </c>
      <c r="O17" s="165">
        <f>ROUND(E17*N17,2)</f>
        <v>0.66</v>
      </c>
      <c r="P17" s="165">
        <v>0</v>
      </c>
      <c r="Q17" s="165">
        <f>ROUND(E17*P17,2)</f>
        <v>0</v>
      </c>
      <c r="R17" s="165"/>
      <c r="S17" s="165" t="s">
        <v>110</v>
      </c>
      <c r="T17" s="165" t="s">
        <v>110</v>
      </c>
      <c r="U17" s="165">
        <v>0.7</v>
      </c>
      <c r="V17" s="165">
        <f>ROUND(E17*U17,2)</f>
        <v>58.8</v>
      </c>
      <c r="W17" s="165"/>
      <c r="X17" s="166" t="s">
        <v>100</v>
      </c>
      <c r="Y17" s="146"/>
      <c r="Z17" s="146"/>
      <c r="AA17" s="146"/>
      <c r="AB17" s="146"/>
      <c r="AC17" s="146"/>
      <c r="AD17" s="146"/>
      <c r="AE17" s="146"/>
      <c r="AF17" s="146"/>
      <c r="AG17" s="146" t="s">
        <v>116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ht="22.5" outlineLevel="1">
      <c r="A18" s="161">
        <v>8</v>
      </c>
      <c r="B18" s="162" t="s">
        <v>119</v>
      </c>
      <c r="C18" s="168" t="s">
        <v>161</v>
      </c>
      <c r="D18" s="163" t="s">
        <v>120</v>
      </c>
      <c r="E18" s="164">
        <v>2</v>
      </c>
      <c r="F18" s="165"/>
      <c r="G18" s="165">
        <f>ROUND(E18*F18,2)</f>
        <v>0</v>
      </c>
      <c r="H18" s="165">
        <v>0</v>
      </c>
      <c r="I18" s="165">
        <f>ROUND(E18*H18,2)</f>
        <v>0</v>
      </c>
      <c r="J18" s="165">
        <v>1054</v>
      </c>
      <c r="K18" s="165">
        <f>ROUND(E18*J18,2)</f>
        <v>2108</v>
      </c>
      <c r="L18" s="165">
        <v>21</v>
      </c>
      <c r="M18" s="165">
        <f>G18*(1+L18/100)</f>
        <v>0</v>
      </c>
      <c r="N18" s="165">
        <v>0</v>
      </c>
      <c r="O18" s="165">
        <f>ROUND(E18*N18,2)</f>
        <v>0</v>
      </c>
      <c r="P18" s="165">
        <v>0</v>
      </c>
      <c r="Q18" s="165">
        <f>ROUND(E18*P18,2)</f>
        <v>0</v>
      </c>
      <c r="R18" s="165"/>
      <c r="S18" s="165" t="s">
        <v>110</v>
      </c>
      <c r="T18" s="165" t="s">
        <v>99</v>
      </c>
      <c r="U18" s="165">
        <v>0.40600999999999998</v>
      </c>
      <c r="V18" s="165">
        <f>ROUND(E18*U18,2)</f>
        <v>0.81</v>
      </c>
      <c r="W18" s="165"/>
      <c r="X18" s="166" t="s">
        <v>100</v>
      </c>
      <c r="Y18" s="146"/>
      <c r="Z18" s="146"/>
      <c r="AA18" s="146"/>
      <c r="AB18" s="146"/>
      <c r="AC18" s="146"/>
      <c r="AD18" s="146"/>
      <c r="AE18" s="146"/>
      <c r="AF18" s="146"/>
      <c r="AG18" s="146" t="s">
        <v>101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ht="22.5" outlineLevel="1">
      <c r="A19" s="161">
        <v>9</v>
      </c>
      <c r="B19" s="162" t="s">
        <v>121</v>
      </c>
      <c r="C19" s="168" t="s">
        <v>122</v>
      </c>
      <c r="D19" s="163" t="s">
        <v>104</v>
      </c>
      <c r="E19" s="164">
        <v>84</v>
      </c>
      <c r="F19" s="165"/>
      <c r="G19" s="165">
        <f>ROUND(E19*F19,2)</f>
        <v>0</v>
      </c>
      <c r="H19" s="165">
        <v>0</v>
      </c>
      <c r="I19" s="165">
        <f>ROUND(E19*H19,2)</f>
        <v>0</v>
      </c>
      <c r="J19" s="165">
        <v>168.3</v>
      </c>
      <c r="K19" s="165">
        <f>ROUND(E19*J19,2)</f>
        <v>14137.2</v>
      </c>
      <c r="L19" s="165">
        <v>21</v>
      </c>
      <c r="M19" s="165">
        <f>G19*(1+L19/100)</f>
        <v>0</v>
      </c>
      <c r="N19" s="165">
        <v>0</v>
      </c>
      <c r="O19" s="165">
        <f>ROUND(E19*N19,2)</f>
        <v>0</v>
      </c>
      <c r="P19" s="165">
        <v>1.384E-2</v>
      </c>
      <c r="Q19" s="165">
        <f>ROUND(E19*P19,2)</f>
        <v>1.1599999999999999</v>
      </c>
      <c r="R19" s="165"/>
      <c r="S19" s="165" t="s">
        <v>98</v>
      </c>
      <c r="T19" s="165" t="s">
        <v>99</v>
      </c>
      <c r="U19" s="165">
        <v>0</v>
      </c>
      <c r="V19" s="165">
        <f>ROUND(E19*U19,2)</f>
        <v>0</v>
      </c>
      <c r="W19" s="165"/>
      <c r="X19" s="166" t="s">
        <v>100</v>
      </c>
      <c r="Y19" s="146"/>
      <c r="Z19" s="146"/>
      <c r="AA19" s="146"/>
      <c r="AB19" s="146"/>
      <c r="AC19" s="146"/>
      <c r="AD19" s="146"/>
      <c r="AE19" s="146"/>
      <c r="AF19" s="146"/>
      <c r="AG19" s="146" t="s">
        <v>101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1">
      <c r="A20" s="161">
        <v>10</v>
      </c>
      <c r="B20" s="162" t="s">
        <v>123</v>
      </c>
      <c r="C20" s="168" t="s">
        <v>124</v>
      </c>
      <c r="D20" s="163" t="s">
        <v>109</v>
      </c>
      <c r="E20" s="164">
        <v>0.65939999999999999</v>
      </c>
      <c r="F20" s="165"/>
      <c r="G20" s="165">
        <f>ROUND(E20*F20,2)</f>
        <v>0</v>
      </c>
      <c r="H20" s="165">
        <v>0</v>
      </c>
      <c r="I20" s="165">
        <f>ROUND(E20*H20,2)</f>
        <v>0</v>
      </c>
      <c r="J20" s="165">
        <v>1458</v>
      </c>
      <c r="K20" s="165">
        <f>ROUND(E20*J20,2)</f>
        <v>961.41</v>
      </c>
      <c r="L20" s="165">
        <v>21</v>
      </c>
      <c r="M20" s="165">
        <f>G20*(1+L20/100)</f>
        <v>0</v>
      </c>
      <c r="N20" s="165">
        <v>0</v>
      </c>
      <c r="O20" s="165">
        <f>ROUND(E20*N20,2)</f>
        <v>0</v>
      </c>
      <c r="P20" s="165">
        <v>0</v>
      </c>
      <c r="Q20" s="165">
        <f>ROUND(E20*P20,2)</f>
        <v>0</v>
      </c>
      <c r="R20" s="165"/>
      <c r="S20" s="165" t="s">
        <v>110</v>
      </c>
      <c r="T20" s="165" t="s">
        <v>110</v>
      </c>
      <c r="U20" s="165">
        <v>3.56</v>
      </c>
      <c r="V20" s="165">
        <f>ROUND(E20*U20,2)</f>
        <v>2.35</v>
      </c>
      <c r="W20" s="165"/>
      <c r="X20" s="166" t="s">
        <v>125</v>
      </c>
      <c r="Y20" s="146"/>
      <c r="Z20" s="146"/>
      <c r="AA20" s="146"/>
      <c r="AB20" s="146"/>
      <c r="AC20" s="146"/>
      <c r="AD20" s="146"/>
      <c r="AE20" s="146"/>
      <c r="AF20" s="146"/>
      <c r="AG20" s="146" t="s">
        <v>126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>
      <c r="A21" s="149" t="s">
        <v>93</v>
      </c>
      <c r="B21" s="150" t="s">
        <v>60</v>
      </c>
      <c r="C21" s="167" t="s">
        <v>61</v>
      </c>
      <c r="D21" s="151"/>
      <c r="E21" s="152"/>
      <c r="F21" s="153"/>
      <c r="G21" s="153">
        <f>SUMIF(AG22:AG30,"&lt;&gt;NOR",G22:G30)</f>
        <v>0</v>
      </c>
      <c r="H21" s="153"/>
      <c r="I21" s="153">
        <f>SUM(I22:I30)</f>
        <v>32230.39</v>
      </c>
      <c r="J21" s="153"/>
      <c r="K21" s="153">
        <f>SUM(K22:K30)</f>
        <v>9329.2499999999982</v>
      </c>
      <c r="L21" s="153"/>
      <c r="M21" s="153">
        <f>SUM(M22:M30)</f>
        <v>0</v>
      </c>
      <c r="N21" s="153"/>
      <c r="O21" s="153">
        <f>SUM(O22:O30)</f>
        <v>6.0000000000000005E-2</v>
      </c>
      <c r="P21" s="153"/>
      <c r="Q21" s="153">
        <f>SUM(Q22:Q30)</f>
        <v>0.34</v>
      </c>
      <c r="R21" s="153"/>
      <c r="S21" s="153"/>
      <c r="T21" s="153"/>
      <c r="U21" s="153"/>
      <c r="V21" s="153">
        <f>SUM(V22:V30)</f>
        <v>9.6300000000000008</v>
      </c>
      <c r="W21" s="153"/>
      <c r="X21" s="154"/>
      <c r="AG21" t="s">
        <v>94</v>
      </c>
    </row>
    <row r="22" spans="1:60" ht="22.5" outlineLevel="1">
      <c r="A22" s="161">
        <v>11</v>
      </c>
      <c r="B22" s="162" t="s">
        <v>127</v>
      </c>
      <c r="C22" s="168" t="s">
        <v>128</v>
      </c>
      <c r="D22" s="163" t="s">
        <v>113</v>
      </c>
      <c r="E22" s="164">
        <v>5</v>
      </c>
      <c r="F22" s="165"/>
      <c r="G22" s="165">
        <f t="shared" ref="G22:G30" si="0">ROUND(E22*F22,2)</f>
        <v>0</v>
      </c>
      <c r="H22" s="165">
        <v>5095.57</v>
      </c>
      <c r="I22" s="165">
        <f t="shared" ref="I22:I30" si="1">ROUND(E22*H22,2)</f>
        <v>25477.85</v>
      </c>
      <c r="J22" s="165">
        <v>534.42999999999995</v>
      </c>
      <c r="K22" s="165">
        <f t="shared" ref="K22:K30" si="2">ROUND(E22*J22,2)</f>
        <v>2672.15</v>
      </c>
      <c r="L22" s="165">
        <v>21</v>
      </c>
      <c r="M22" s="165">
        <f t="shared" ref="M22:M30" si="3">G22*(1+L22/100)</f>
        <v>0</v>
      </c>
      <c r="N22" s="165">
        <v>9.8399999999999998E-3</v>
      </c>
      <c r="O22" s="165">
        <f t="shared" ref="O22:O30" si="4">ROUND(E22*N22,2)</f>
        <v>0.05</v>
      </c>
      <c r="P22" s="165">
        <v>0</v>
      </c>
      <c r="Q22" s="165">
        <f t="shared" ref="Q22:Q30" si="5">ROUND(E22*P22,2)</f>
        <v>0</v>
      </c>
      <c r="R22" s="165"/>
      <c r="S22" s="165" t="s">
        <v>110</v>
      </c>
      <c r="T22" s="165" t="s">
        <v>110</v>
      </c>
      <c r="U22" s="165">
        <v>0.98</v>
      </c>
      <c r="V22" s="165">
        <f t="shared" ref="V22:V30" si="6">ROUND(E22*U22,2)</f>
        <v>4.9000000000000004</v>
      </c>
      <c r="W22" s="165"/>
      <c r="X22" s="166" t="s">
        <v>100</v>
      </c>
      <c r="Y22" s="146"/>
      <c r="Z22" s="146"/>
      <c r="AA22" s="146"/>
      <c r="AB22" s="146"/>
      <c r="AC22" s="146"/>
      <c r="AD22" s="146"/>
      <c r="AE22" s="146"/>
      <c r="AF22" s="146"/>
      <c r="AG22" s="146" t="s">
        <v>101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1">
      <c r="A23" s="161">
        <v>12</v>
      </c>
      <c r="B23" s="162" t="s">
        <v>129</v>
      </c>
      <c r="C23" s="168" t="s">
        <v>130</v>
      </c>
      <c r="D23" s="163" t="s">
        <v>120</v>
      </c>
      <c r="E23" s="164">
        <v>6</v>
      </c>
      <c r="F23" s="165"/>
      <c r="G23" s="165">
        <f t="shared" si="0"/>
        <v>0</v>
      </c>
      <c r="H23" s="165">
        <v>1.93</v>
      </c>
      <c r="I23" s="165">
        <f t="shared" si="1"/>
        <v>11.58</v>
      </c>
      <c r="J23" s="165">
        <v>325.07</v>
      </c>
      <c r="K23" s="165">
        <f t="shared" si="2"/>
        <v>1950.42</v>
      </c>
      <c r="L23" s="165">
        <v>21</v>
      </c>
      <c r="M23" s="165">
        <f t="shared" si="3"/>
        <v>0</v>
      </c>
      <c r="N23" s="165">
        <v>2.0000000000000002E-5</v>
      </c>
      <c r="O23" s="165">
        <f t="shared" si="4"/>
        <v>0</v>
      </c>
      <c r="P23" s="165">
        <v>3.9E-2</v>
      </c>
      <c r="Q23" s="165">
        <f t="shared" si="5"/>
        <v>0.23</v>
      </c>
      <c r="R23" s="165"/>
      <c r="S23" s="165" t="s">
        <v>110</v>
      </c>
      <c r="T23" s="165" t="s">
        <v>110</v>
      </c>
      <c r="U23" s="165">
        <v>0.71</v>
      </c>
      <c r="V23" s="165">
        <f t="shared" si="6"/>
        <v>4.26</v>
      </c>
      <c r="W23" s="165"/>
      <c r="X23" s="166" t="s">
        <v>100</v>
      </c>
      <c r="Y23" s="146"/>
      <c r="Z23" s="146"/>
      <c r="AA23" s="146"/>
      <c r="AB23" s="146"/>
      <c r="AC23" s="146"/>
      <c r="AD23" s="146"/>
      <c r="AE23" s="146"/>
      <c r="AF23" s="146"/>
      <c r="AG23" s="146" t="s">
        <v>101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1">
      <c r="A24" s="161">
        <v>13</v>
      </c>
      <c r="B24" s="162" t="s">
        <v>131</v>
      </c>
      <c r="C24" s="168" t="s">
        <v>132</v>
      </c>
      <c r="D24" s="163" t="s">
        <v>120</v>
      </c>
      <c r="E24" s="164">
        <v>1</v>
      </c>
      <c r="F24" s="165"/>
      <c r="G24" s="165">
        <f t="shared" si="0"/>
        <v>0</v>
      </c>
      <c r="H24" s="165">
        <v>3764.96</v>
      </c>
      <c r="I24" s="165">
        <f t="shared" si="1"/>
        <v>3764.96</v>
      </c>
      <c r="J24" s="165">
        <v>165.04</v>
      </c>
      <c r="K24" s="165">
        <f t="shared" si="2"/>
        <v>165.04</v>
      </c>
      <c r="L24" s="165">
        <v>21</v>
      </c>
      <c r="M24" s="165">
        <f t="shared" si="3"/>
        <v>0</v>
      </c>
      <c r="N24" s="165">
        <v>1.3780000000000001E-2</v>
      </c>
      <c r="O24" s="165">
        <f t="shared" si="4"/>
        <v>0.01</v>
      </c>
      <c r="P24" s="165">
        <v>0</v>
      </c>
      <c r="Q24" s="165">
        <f t="shared" si="5"/>
        <v>0</v>
      </c>
      <c r="R24" s="165"/>
      <c r="S24" s="165" t="s">
        <v>110</v>
      </c>
      <c r="T24" s="165" t="s">
        <v>110</v>
      </c>
      <c r="U24" s="165">
        <v>0.3</v>
      </c>
      <c r="V24" s="165">
        <f t="shared" si="6"/>
        <v>0.3</v>
      </c>
      <c r="W24" s="165"/>
      <c r="X24" s="166" t="s">
        <v>100</v>
      </c>
      <c r="Y24" s="146"/>
      <c r="Z24" s="146"/>
      <c r="AA24" s="146"/>
      <c r="AB24" s="146"/>
      <c r="AC24" s="146"/>
      <c r="AD24" s="146"/>
      <c r="AE24" s="146"/>
      <c r="AF24" s="146"/>
      <c r="AG24" s="146" t="s">
        <v>101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ht="22.5" outlineLevel="1">
      <c r="A25" s="161">
        <v>14</v>
      </c>
      <c r="B25" s="162" t="s">
        <v>133</v>
      </c>
      <c r="C25" s="168" t="s">
        <v>134</v>
      </c>
      <c r="D25" s="163" t="s">
        <v>120</v>
      </c>
      <c r="E25" s="164">
        <v>4</v>
      </c>
      <c r="F25" s="165"/>
      <c r="G25" s="165">
        <f t="shared" si="0"/>
        <v>0</v>
      </c>
      <c r="H25" s="165">
        <v>0</v>
      </c>
      <c r="I25" s="165">
        <f t="shared" si="1"/>
        <v>0</v>
      </c>
      <c r="J25" s="165">
        <v>145.80000000000001</v>
      </c>
      <c r="K25" s="165">
        <f t="shared" si="2"/>
        <v>583.20000000000005</v>
      </c>
      <c r="L25" s="165">
        <v>21</v>
      </c>
      <c r="M25" s="165">
        <f t="shared" si="3"/>
        <v>0</v>
      </c>
      <c r="N25" s="165">
        <v>0</v>
      </c>
      <c r="O25" s="165">
        <f t="shared" si="4"/>
        <v>0</v>
      </c>
      <c r="P25" s="165">
        <v>0</v>
      </c>
      <c r="Q25" s="165">
        <f t="shared" si="5"/>
        <v>0</v>
      </c>
      <c r="R25" s="165"/>
      <c r="S25" s="165" t="s">
        <v>98</v>
      </c>
      <c r="T25" s="165" t="s">
        <v>99</v>
      </c>
      <c r="U25" s="165">
        <v>0</v>
      </c>
      <c r="V25" s="165">
        <f t="shared" si="6"/>
        <v>0</v>
      </c>
      <c r="W25" s="165"/>
      <c r="X25" s="166" t="s">
        <v>100</v>
      </c>
      <c r="Y25" s="146"/>
      <c r="Z25" s="146"/>
      <c r="AA25" s="146"/>
      <c r="AB25" s="146"/>
      <c r="AC25" s="146"/>
      <c r="AD25" s="146"/>
      <c r="AE25" s="146"/>
      <c r="AF25" s="146"/>
      <c r="AG25" s="146" t="s">
        <v>101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ht="22.5" outlineLevel="1">
      <c r="A26" s="161">
        <v>15</v>
      </c>
      <c r="B26" s="162" t="s">
        <v>135</v>
      </c>
      <c r="C26" s="168" t="s">
        <v>136</v>
      </c>
      <c r="D26" s="163" t="s">
        <v>120</v>
      </c>
      <c r="E26" s="164">
        <v>4</v>
      </c>
      <c r="F26" s="165"/>
      <c r="G26" s="165">
        <f t="shared" si="0"/>
        <v>0</v>
      </c>
      <c r="H26" s="165">
        <v>0</v>
      </c>
      <c r="I26" s="165">
        <f t="shared" si="1"/>
        <v>0</v>
      </c>
      <c r="J26" s="165">
        <v>124.5</v>
      </c>
      <c r="K26" s="165">
        <f t="shared" si="2"/>
        <v>498</v>
      </c>
      <c r="L26" s="165">
        <v>21</v>
      </c>
      <c r="M26" s="165">
        <f t="shared" si="3"/>
        <v>0</v>
      </c>
      <c r="N26" s="165">
        <v>3.0000000000000001E-5</v>
      </c>
      <c r="O26" s="165">
        <f t="shared" si="4"/>
        <v>0</v>
      </c>
      <c r="P26" s="165">
        <v>0</v>
      </c>
      <c r="Q26" s="165">
        <f t="shared" si="5"/>
        <v>0</v>
      </c>
      <c r="R26" s="165"/>
      <c r="S26" s="165" t="s">
        <v>137</v>
      </c>
      <c r="T26" s="165" t="s">
        <v>99</v>
      </c>
      <c r="U26" s="165">
        <v>0</v>
      </c>
      <c r="V26" s="165">
        <f t="shared" si="6"/>
        <v>0</v>
      </c>
      <c r="W26" s="165"/>
      <c r="X26" s="166" t="s">
        <v>100</v>
      </c>
      <c r="Y26" s="146"/>
      <c r="Z26" s="146"/>
      <c r="AA26" s="146"/>
      <c r="AB26" s="146"/>
      <c r="AC26" s="146"/>
      <c r="AD26" s="146"/>
      <c r="AE26" s="146"/>
      <c r="AF26" s="146"/>
      <c r="AG26" s="146" t="s">
        <v>101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1">
      <c r="A27" s="161">
        <v>16</v>
      </c>
      <c r="B27" s="162" t="s">
        <v>138</v>
      </c>
      <c r="C27" s="168" t="s">
        <v>139</v>
      </c>
      <c r="D27" s="163" t="s">
        <v>120</v>
      </c>
      <c r="E27" s="164">
        <v>2</v>
      </c>
      <c r="F27" s="165"/>
      <c r="G27" s="165">
        <f t="shared" si="0"/>
        <v>0</v>
      </c>
      <c r="H27" s="165">
        <v>0</v>
      </c>
      <c r="I27" s="165">
        <f t="shared" si="1"/>
        <v>0</v>
      </c>
      <c r="J27" s="165">
        <v>359.6</v>
      </c>
      <c r="K27" s="165">
        <f t="shared" si="2"/>
        <v>719.2</v>
      </c>
      <c r="L27" s="165">
        <v>21</v>
      </c>
      <c r="M27" s="165">
        <f t="shared" si="3"/>
        <v>0</v>
      </c>
      <c r="N27" s="165">
        <v>5.9999999999999995E-4</v>
      </c>
      <c r="O27" s="165">
        <f t="shared" si="4"/>
        <v>0</v>
      </c>
      <c r="P27" s="165">
        <v>0</v>
      </c>
      <c r="Q27" s="165">
        <f t="shared" si="5"/>
        <v>0</v>
      </c>
      <c r="R27" s="165"/>
      <c r="S27" s="165" t="s">
        <v>98</v>
      </c>
      <c r="T27" s="165" t="s">
        <v>99</v>
      </c>
      <c r="U27" s="165">
        <v>0</v>
      </c>
      <c r="V27" s="165">
        <f t="shared" si="6"/>
        <v>0</v>
      </c>
      <c r="W27" s="165"/>
      <c r="X27" s="166" t="s">
        <v>100</v>
      </c>
      <c r="Y27" s="146"/>
      <c r="Z27" s="146"/>
      <c r="AA27" s="146"/>
      <c r="AB27" s="146"/>
      <c r="AC27" s="146"/>
      <c r="AD27" s="146"/>
      <c r="AE27" s="146"/>
      <c r="AF27" s="146"/>
      <c r="AG27" s="146" t="s">
        <v>101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1">
      <c r="A28" s="161">
        <v>17</v>
      </c>
      <c r="B28" s="162" t="s">
        <v>140</v>
      </c>
      <c r="C28" s="168" t="s">
        <v>141</v>
      </c>
      <c r="D28" s="163" t="s">
        <v>120</v>
      </c>
      <c r="E28" s="164">
        <v>1</v>
      </c>
      <c r="F28" s="165"/>
      <c r="G28" s="165">
        <f t="shared" si="0"/>
        <v>0</v>
      </c>
      <c r="H28" s="165">
        <v>0</v>
      </c>
      <c r="I28" s="165">
        <f t="shared" si="1"/>
        <v>0</v>
      </c>
      <c r="J28" s="165">
        <v>2669</v>
      </c>
      <c r="K28" s="165">
        <f t="shared" si="2"/>
        <v>2669</v>
      </c>
      <c r="L28" s="165">
        <v>21</v>
      </c>
      <c r="M28" s="165">
        <f t="shared" si="3"/>
        <v>0</v>
      </c>
      <c r="N28" s="165">
        <v>0</v>
      </c>
      <c r="O28" s="165">
        <f t="shared" si="4"/>
        <v>0</v>
      </c>
      <c r="P28" s="165">
        <v>0</v>
      </c>
      <c r="Q28" s="165">
        <f t="shared" si="5"/>
        <v>0</v>
      </c>
      <c r="R28" s="165"/>
      <c r="S28" s="165" t="s">
        <v>98</v>
      </c>
      <c r="T28" s="165" t="s">
        <v>99</v>
      </c>
      <c r="U28" s="165">
        <v>0</v>
      </c>
      <c r="V28" s="165">
        <f t="shared" si="6"/>
        <v>0</v>
      </c>
      <c r="W28" s="165"/>
      <c r="X28" s="166" t="s">
        <v>100</v>
      </c>
      <c r="Y28" s="146"/>
      <c r="Z28" s="146"/>
      <c r="AA28" s="146"/>
      <c r="AB28" s="146"/>
      <c r="AC28" s="146"/>
      <c r="AD28" s="146"/>
      <c r="AE28" s="146"/>
      <c r="AF28" s="146"/>
      <c r="AG28" s="146" t="s">
        <v>101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1">
      <c r="A29" s="161">
        <v>18</v>
      </c>
      <c r="B29" s="162" t="s">
        <v>142</v>
      </c>
      <c r="C29" s="168" t="s">
        <v>143</v>
      </c>
      <c r="D29" s="163" t="s">
        <v>120</v>
      </c>
      <c r="E29" s="164">
        <v>12</v>
      </c>
      <c r="F29" s="165"/>
      <c r="G29" s="165">
        <f t="shared" si="0"/>
        <v>0</v>
      </c>
      <c r="H29" s="165">
        <v>248</v>
      </c>
      <c r="I29" s="165">
        <f t="shared" si="1"/>
        <v>2976</v>
      </c>
      <c r="J29" s="165">
        <v>0</v>
      </c>
      <c r="K29" s="165">
        <f t="shared" si="2"/>
        <v>0</v>
      </c>
      <c r="L29" s="165">
        <v>21</v>
      </c>
      <c r="M29" s="165">
        <f t="shared" si="3"/>
        <v>0</v>
      </c>
      <c r="N29" s="165">
        <v>8.0000000000000007E-5</v>
      </c>
      <c r="O29" s="165">
        <f t="shared" si="4"/>
        <v>0</v>
      </c>
      <c r="P29" s="165">
        <v>9.0799999999999995E-3</v>
      </c>
      <c r="Q29" s="165">
        <f t="shared" si="5"/>
        <v>0.11</v>
      </c>
      <c r="R29" s="165"/>
      <c r="S29" s="165" t="s">
        <v>98</v>
      </c>
      <c r="T29" s="165" t="s">
        <v>99</v>
      </c>
      <c r="U29" s="165">
        <v>0</v>
      </c>
      <c r="V29" s="165">
        <f t="shared" si="6"/>
        <v>0</v>
      </c>
      <c r="W29" s="165"/>
      <c r="X29" s="166" t="s">
        <v>144</v>
      </c>
      <c r="Y29" s="146"/>
      <c r="Z29" s="146"/>
      <c r="AA29" s="146"/>
      <c r="AB29" s="146"/>
      <c r="AC29" s="146"/>
      <c r="AD29" s="146"/>
      <c r="AE29" s="146"/>
      <c r="AF29" s="146"/>
      <c r="AG29" s="146" t="s">
        <v>145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1">
      <c r="A30" s="161">
        <v>19</v>
      </c>
      <c r="B30" s="162" t="s">
        <v>146</v>
      </c>
      <c r="C30" s="168" t="s">
        <v>147</v>
      </c>
      <c r="D30" s="163" t="s">
        <v>109</v>
      </c>
      <c r="E30" s="164">
        <v>6.5379999999999994E-2</v>
      </c>
      <c r="F30" s="165"/>
      <c r="G30" s="165">
        <f t="shared" si="0"/>
        <v>0</v>
      </c>
      <c r="H30" s="165">
        <v>0</v>
      </c>
      <c r="I30" s="165">
        <f t="shared" si="1"/>
        <v>0</v>
      </c>
      <c r="J30" s="165">
        <v>1105</v>
      </c>
      <c r="K30" s="165">
        <f t="shared" si="2"/>
        <v>72.239999999999995</v>
      </c>
      <c r="L30" s="165">
        <v>21</v>
      </c>
      <c r="M30" s="165">
        <f t="shared" si="3"/>
        <v>0</v>
      </c>
      <c r="N30" s="165">
        <v>0</v>
      </c>
      <c r="O30" s="165">
        <f t="shared" si="4"/>
        <v>0</v>
      </c>
      <c r="P30" s="165">
        <v>0</v>
      </c>
      <c r="Q30" s="165">
        <f t="shared" si="5"/>
        <v>0</v>
      </c>
      <c r="R30" s="165"/>
      <c r="S30" s="165" t="s">
        <v>110</v>
      </c>
      <c r="T30" s="165" t="s">
        <v>110</v>
      </c>
      <c r="U30" s="165">
        <v>2.58</v>
      </c>
      <c r="V30" s="165">
        <f t="shared" si="6"/>
        <v>0.17</v>
      </c>
      <c r="W30" s="165"/>
      <c r="X30" s="166" t="s">
        <v>125</v>
      </c>
      <c r="Y30" s="146"/>
      <c r="Z30" s="146"/>
      <c r="AA30" s="146"/>
      <c r="AB30" s="146"/>
      <c r="AC30" s="146"/>
      <c r="AD30" s="146"/>
      <c r="AE30" s="146"/>
      <c r="AF30" s="146"/>
      <c r="AG30" s="146" t="s">
        <v>126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>
      <c r="A31" s="149" t="s">
        <v>93</v>
      </c>
      <c r="B31" s="150" t="s">
        <v>62</v>
      </c>
      <c r="C31" s="167" t="s">
        <v>63</v>
      </c>
      <c r="D31" s="151"/>
      <c r="E31" s="152"/>
      <c r="F31" s="153"/>
      <c r="G31" s="153">
        <f>SUMIF(AG32:AG32,"&lt;&gt;NOR",G32:G32)</f>
        <v>0</v>
      </c>
      <c r="H31" s="153"/>
      <c r="I31" s="153">
        <f>SUM(I32:I32)</f>
        <v>3602.76</v>
      </c>
      <c r="J31" s="153"/>
      <c r="K31" s="153">
        <f>SUM(K32:K32)</f>
        <v>3016.44</v>
      </c>
      <c r="L31" s="153"/>
      <c r="M31" s="153">
        <f>SUM(M32:M32)</f>
        <v>0</v>
      </c>
      <c r="N31" s="153"/>
      <c r="O31" s="153">
        <f>SUM(O32:O32)</f>
        <v>0</v>
      </c>
      <c r="P31" s="153"/>
      <c r="Q31" s="153">
        <f>SUM(Q32:Q32)</f>
        <v>0</v>
      </c>
      <c r="R31" s="153"/>
      <c r="S31" s="153"/>
      <c r="T31" s="153"/>
      <c r="U31" s="153"/>
      <c r="V31" s="153">
        <f>SUM(V32:V32)</f>
        <v>12.26</v>
      </c>
      <c r="W31" s="153"/>
      <c r="X31" s="154"/>
      <c r="AG31" t="s">
        <v>94</v>
      </c>
    </row>
    <row r="32" spans="1:60" outlineLevel="1">
      <c r="A32" s="161">
        <v>20</v>
      </c>
      <c r="B32" s="162" t="s">
        <v>148</v>
      </c>
      <c r="C32" s="168" t="s">
        <v>149</v>
      </c>
      <c r="D32" s="163" t="s">
        <v>104</v>
      </c>
      <c r="E32" s="164">
        <v>84</v>
      </c>
      <c r="F32" s="165"/>
      <c r="G32" s="165">
        <f>ROUND(E32*F32,2)</f>
        <v>0</v>
      </c>
      <c r="H32" s="165">
        <v>42.89</v>
      </c>
      <c r="I32" s="165">
        <f>ROUND(E32*H32,2)</f>
        <v>3602.76</v>
      </c>
      <c r="J32" s="165">
        <v>35.909999999999997</v>
      </c>
      <c r="K32" s="165">
        <f>ROUND(E32*J32,2)</f>
        <v>3016.44</v>
      </c>
      <c r="L32" s="165">
        <v>21</v>
      </c>
      <c r="M32" s="165">
        <f>G32*(1+L32/100)</f>
        <v>0</v>
      </c>
      <c r="N32" s="165">
        <v>0</v>
      </c>
      <c r="O32" s="165">
        <f>ROUND(E32*N32,2)</f>
        <v>0</v>
      </c>
      <c r="P32" s="165">
        <v>0</v>
      </c>
      <c r="Q32" s="165">
        <f>ROUND(E32*P32,2)</f>
        <v>0</v>
      </c>
      <c r="R32" s="165"/>
      <c r="S32" s="165" t="s">
        <v>110</v>
      </c>
      <c r="T32" s="165" t="s">
        <v>99</v>
      </c>
      <c r="U32" s="165">
        <v>0.14599999999999999</v>
      </c>
      <c r="V32" s="165">
        <f>ROUND(E32*U32,2)</f>
        <v>12.26</v>
      </c>
      <c r="W32" s="165"/>
      <c r="X32" s="166" t="s">
        <v>100</v>
      </c>
      <c r="Y32" s="146"/>
      <c r="Z32" s="146"/>
      <c r="AA32" s="146"/>
      <c r="AB32" s="146"/>
      <c r="AC32" s="146"/>
      <c r="AD32" s="146"/>
      <c r="AE32" s="146"/>
      <c r="AF32" s="146"/>
      <c r="AG32" s="146" t="s">
        <v>101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>
      <c r="A33" s="149" t="s">
        <v>93</v>
      </c>
      <c r="B33" s="150" t="s">
        <v>64</v>
      </c>
      <c r="C33" s="167" t="s">
        <v>65</v>
      </c>
      <c r="D33" s="151"/>
      <c r="E33" s="152"/>
      <c r="F33" s="153"/>
      <c r="G33" s="153">
        <f>SUMIF(AG34:AG36,"&lt;&gt;NOR",G34:G36)</f>
        <v>0</v>
      </c>
      <c r="H33" s="153"/>
      <c r="I33" s="153">
        <f>SUM(I34:I36)</f>
        <v>1500</v>
      </c>
      <c r="J33" s="153"/>
      <c r="K33" s="153">
        <f>SUM(K34:K36)</f>
        <v>4850</v>
      </c>
      <c r="L33" s="153"/>
      <c r="M33" s="153">
        <f>SUM(M34:M36)</f>
        <v>0</v>
      </c>
      <c r="N33" s="153"/>
      <c r="O33" s="153">
        <f>SUM(O34:O36)</f>
        <v>0</v>
      </c>
      <c r="P33" s="153"/>
      <c r="Q33" s="153">
        <f>SUM(Q34:Q36)</f>
        <v>0</v>
      </c>
      <c r="R33" s="153"/>
      <c r="S33" s="153"/>
      <c r="T33" s="153"/>
      <c r="U33" s="153"/>
      <c r="V33" s="153">
        <f>SUM(V34:V36)</f>
        <v>0</v>
      </c>
      <c r="W33" s="153"/>
      <c r="X33" s="154"/>
      <c r="AG33" t="s">
        <v>94</v>
      </c>
    </row>
    <row r="34" spans="1:60" outlineLevel="1">
      <c r="A34" s="161">
        <v>21</v>
      </c>
      <c r="B34" s="162" t="s">
        <v>150</v>
      </c>
      <c r="C34" s="168" t="s">
        <v>151</v>
      </c>
      <c r="D34" s="163" t="s">
        <v>152</v>
      </c>
      <c r="E34" s="164">
        <v>1</v>
      </c>
      <c r="F34" s="165"/>
      <c r="G34" s="165">
        <f>ROUND(E34*F34,2)</f>
        <v>0</v>
      </c>
      <c r="H34" s="165">
        <v>0</v>
      </c>
      <c r="I34" s="165">
        <f>ROUND(E34*H34,2)</f>
        <v>0</v>
      </c>
      <c r="J34" s="165">
        <v>1250</v>
      </c>
      <c r="K34" s="165">
        <f>ROUND(E34*J34,2)</f>
        <v>1250</v>
      </c>
      <c r="L34" s="165">
        <v>21</v>
      </c>
      <c r="M34" s="165">
        <f>G34*(1+L34/100)</f>
        <v>0</v>
      </c>
      <c r="N34" s="165">
        <v>0</v>
      </c>
      <c r="O34" s="165">
        <f>ROUND(E34*N34,2)</f>
        <v>0</v>
      </c>
      <c r="P34" s="165">
        <v>0</v>
      </c>
      <c r="Q34" s="165">
        <f>ROUND(E34*P34,2)</f>
        <v>0</v>
      </c>
      <c r="R34" s="165"/>
      <c r="S34" s="165" t="s">
        <v>98</v>
      </c>
      <c r="T34" s="165" t="s">
        <v>99</v>
      </c>
      <c r="U34" s="165">
        <v>0</v>
      </c>
      <c r="V34" s="165">
        <f>ROUND(E34*U34,2)</f>
        <v>0</v>
      </c>
      <c r="W34" s="165"/>
      <c r="X34" s="166" t="s">
        <v>100</v>
      </c>
      <c r="Y34" s="146"/>
      <c r="Z34" s="146"/>
      <c r="AA34" s="146"/>
      <c r="AB34" s="146"/>
      <c r="AC34" s="146"/>
      <c r="AD34" s="146"/>
      <c r="AE34" s="146"/>
      <c r="AF34" s="146"/>
      <c r="AG34" s="146" t="s">
        <v>101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1">
      <c r="A35" s="161">
        <v>22</v>
      </c>
      <c r="B35" s="162" t="s">
        <v>153</v>
      </c>
      <c r="C35" s="168" t="s">
        <v>154</v>
      </c>
      <c r="D35" s="163" t="s">
        <v>155</v>
      </c>
      <c r="E35" s="164">
        <v>24</v>
      </c>
      <c r="F35" s="165"/>
      <c r="G35" s="165">
        <f>ROUND(E35*F35,2)</f>
        <v>0</v>
      </c>
      <c r="H35" s="165">
        <v>0</v>
      </c>
      <c r="I35" s="165">
        <f>ROUND(E35*H35,2)</f>
        <v>0</v>
      </c>
      <c r="J35" s="165">
        <v>150</v>
      </c>
      <c r="K35" s="165">
        <f>ROUND(E35*J35,2)</f>
        <v>3600</v>
      </c>
      <c r="L35" s="165">
        <v>21</v>
      </c>
      <c r="M35" s="165">
        <f>G35*(1+L35/100)</f>
        <v>0</v>
      </c>
      <c r="N35" s="165">
        <v>0</v>
      </c>
      <c r="O35" s="165">
        <f>ROUND(E35*N35,2)</f>
        <v>0</v>
      </c>
      <c r="P35" s="165">
        <v>0</v>
      </c>
      <c r="Q35" s="165">
        <f>ROUND(E35*P35,2)</f>
        <v>0</v>
      </c>
      <c r="R35" s="165"/>
      <c r="S35" s="165" t="s">
        <v>98</v>
      </c>
      <c r="T35" s="165" t="s">
        <v>99</v>
      </c>
      <c r="U35" s="165">
        <v>0</v>
      </c>
      <c r="V35" s="165">
        <f>ROUND(E35*U35,2)</f>
        <v>0</v>
      </c>
      <c r="W35" s="165"/>
      <c r="X35" s="166" t="s">
        <v>100</v>
      </c>
      <c r="Y35" s="146"/>
      <c r="Z35" s="146"/>
      <c r="AA35" s="146"/>
      <c r="AB35" s="146"/>
      <c r="AC35" s="146"/>
      <c r="AD35" s="146"/>
      <c r="AE35" s="146"/>
      <c r="AF35" s="146"/>
      <c r="AG35" s="146" t="s">
        <v>101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1">
      <c r="A36" s="155">
        <v>23</v>
      </c>
      <c r="B36" s="156" t="s">
        <v>156</v>
      </c>
      <c r="C36" s="169" t="s">
        <v>157</v>
      </c>
      <c r="D36" s="157" t="s">
        <v>152</v>
      </c>
      <c r="E36" s="158">
        <v>1</v>
      </c>
      <c r="F36" s="159"/>
      <c r="G36" s="159">
        <f>ROUND(E36*F36,2)</f>
        <v>0</v>
      </c>
      <c r="H36" s="159">
        <v>1500</v>
      </c>
      <c r="I36" s="159">
        <f>ROUND(E36*H36,2)</f>
        <v>1500</v>
      </c>
      <c r="J36" s="159">
        <v>0</v>
      </c>
      <c r="K36" s="159">
        <f>ROUND(E36*J36,2)</f>
        <v>0</v>
      </c>
      <c r="L36" s="159">
        <v>21</v>
      </c>
      <c r="M36" s="159">
        <f>G36*(1+L36/100)</f>
        <v>0</v>
      </c>
      <c r="N36" s="159">
        <v>0</v>
      </c>
      <c r="O36" s="159">
        <f>ROUND(E36*N36,2)</f>
        <v>0</v>
      </c>
      <c r="P36" s="159">
        <v>0</v>
      </c>
      <c r="Q36" s="159">
        <f>ROUND(E36*P36,2)</f>
        <v>0</v>
      </c>
      <c r="R36" s="159"/>
      <c r="S36" s="159" t="s">
        <v>98</v>
      </c>
      <c r="T36" s="159" t="s">
        <v>99</v>
      </c>
      <c r="U36" s="159">
        <v>0</v>
      </c>
      <c r="V36" s="159">
        <f>ROUND(E36*U36,2)</f>
        <v>0</v>
      </c>
      <c r="W36" s="159"/>
      <c r="X36" s="160" t="s">
        <v>144</v>
      </c>
      <c r="Y36" s="146"/>
      <c r="Z36" s="146"/>
      <c r="AA36" s="146"/>
      <c r="AB36" s="146"/>
      <c r="AC36" s="146"/>
      <c r="AD36" s="146"/>
      <c r="AE36" s="146"/>
      <c r="AF36" s="146"/>
      <c r="AG36" s="146" t="s">
        <v>145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>
      <c r="A37" s="3"/>
      <c r="B37" s="4"/>
      <c r="C37" s="170"/>
      <c r="D37" s="6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AE37">
        <v>15</v>
      </c>
      <c r="AF37">
        <v>21</v>
      </c>
      <c r="AG37" t="s">
        <v>80</v>
      </c>
    </row>
    <row r="38" spans="1:60">
      <c r="C38" s="171"/>
      <c r="D38" s="10"/>
      <c r="AG38" t="s">
        <v>158</v>
      </c>
    </row>
    <row r="39" spans="1:60">
      <c r="D39" s="10"/>
    </row>
    <row r="40" spans="1:60">
      <c r="D40" s="10"/>
    </row>
    <row r="41" spans="1:60">
      <c r="D41" s="10"/>
    </row>
    <row r="42" spans="1:60">
      <c r="D42" s="10"/>
    </row>
    <row r="43" spans="1:60">
      <c r="D43" s="10"/>
    </row>
    <row r="44" spans="1:60">
      <c r="D44" s="10"/>
    </row>
    <row r="45" spans="1:60">
      <c r="D45" s="10"/>
    </row>
    <row r="46" spans="1:60">
      <c r="D46" s="10"/>
    </row>
    <row r="47" spans="1:60">
      <c r="D47" s="10"/>
    </row>
    <row r="48" spans="1:60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007a 007a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'007a 007a Pol'!Názvy_tisku</vt:lpstr>
      <vt:lpstr>oadresa</vt:lpstr>
      <vt:lpstr>Stavba!Objednatel</vt:lpstr>
      <vt:lpstr>Stavba!Objekt</vt:lpstr>
      <vt:lpstr>'007a 007a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Pantuckova</dc:creator>
  <cp:lastModifiedBy>Pantuckova</cp:lastModifiedBy>
  <cp:lastPrinted>2022-02-18T12:35:58Z</cp:lastPrinted>
  <dcterms:created xsi:type="dcterms:W3CDTF">2009-04-08T07:15:50Z</dcterms:created>
  <dcterms:modified xsi:type="dcterms:W3CDTF">2022-02-18T12:36:02Z</dcterms:modified>
</cp:coreProperties>
</file>